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nnual_progress_rolpa\"/>
    </mc:Choice>
  </mc:AlternateContent>
  <xr:revisionPtr revIDLastSave="0" documentId="8_{893476F9-6ADF-4D91-B0EC-15C9C497B111}" xr6:coauthVersionLast="47" xr6:coauthVersionMax="47" xr10:uidLastSave="{00000000-0000-0000-0000-000000000000}"/>
  <bookViews>
    <workbookView xWindow="-120" yWindow="-120" windowWidth="20730" windowHeight="11160" xr2:uid="{3E51A3E4-4938-407D-AB00-460B2990440B}"/>
  </bookViews>
  <sheets>
    <sheet name="पालिका अनुसार खोटो र राजश्व" sheetId="3" r:id="rId1"/>
    <sheet name="मिति अनुसारको  खोटो निकासी" sheetId="2" r:id="rId2"/>
    <sheet name="सा.व.अनुसारको खोटो संकलन विवरण" sheetId="7" r:id="rId3"/>
    <sheet name="पालिका अनुसारको सा.व." sheetId="6" r:id="rId4"/>
  </sheets>
  <definedNames>
    <definedName name="_xlnm._FilterDatabase" localSheetId="1" hidden="1">'मिति अनुसारको  खोटो निकासी'!$A$2:$M$209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7" l="1"/>
  <c r="I140" i="7"/>
  <c r="J140" i="7"/>
  <c r="E140" i="7"/>
  <c r="E158" i="6"/>
  <c r="F158" i="6"/>
  <c r="G158" i="6"/>
  <c r="H158" i="6"/>
  <c r="I158" i="6"/>
  <c r="J158" i="6"/>
  <c r="E152" i="6"/>
  <c r="F152" i="6"/>
  <c r="G152" i="6"/>
  <c r="H152" i="6"/>
  <c r="I152" i="6"/>
  <c r="J152" i="6"/>
  <c r="E144" i="6"/>
  <c r="F144" i="6"/>
  <c r="G144" i="6"/>
  <c r="H144" i="6"/>
  <c r="I144" i="6"/>
  <c r="J144" i="6"/>
  <c r="E123" i="6"/>
  <c r="F123" i="6"/>
  <c r="G123" i="6"/>
  <c r="H123" i="6"/>
  <c r="I123" i="6"/>
  <c r="J123" i="6"/>
  <c r="E75" i="6"/>
  <c r="F75" i="6"/>
  <c r="G75" i="6"/>
  <c r="H75" i="6"/>
  <c r="I75" i="6"/>
  <c r="J75" i="6"/>
  <c r="E22" i="6"/>
  <c r="I22" i="6"/>
  <c r="J22" i="6"/>
  <c r="C5" i="3"/>
  <c r="C6" i="3"/>
  <c r="C7" i="3"/>
  <c r="C8" i="3"/>
  <c r="C9" i="3"/>
  <c r="C10" i="3"/>
  <c r="C11" i="3"/>
  <c r="C12" i="3"/>
  <c r="C13" i="3"/>
  <c r="C4" i="3"/>
  <c r="F31" i="2"/>
  <c r="F26" i="2"/>
  <c r="G10" i="2"/>
  <c r="F10" i="2"/>
  <c r="K13" i="2"/>
  <c r="J13" i="2"/>
  <c r="J209" i="2" s="1"/>
  <c r="I13" i="2"/>
  <c r="F13" i="2"/>
  <c r="G13" i="2"/>
  <c r="E13" i="2"/>
  <c r="E209" i="2" s="1"/>
  <c r="G21" i="2"/>
  <c r="G26" i="2"/>
  <c r="G31" i="2"/>
  <c r="G67" i="2"/>
  <c r="G72" i="2"/>
  <c r="G83" i="2"/>
  <c r="G90" i="2"/>
  <c r="G96" i="2"/>
  <c r="G108" i="2"/>
  <c r="G113" i="2"/>
  <c r="G119" i="2"/>
  <c r="G126" i="2"/>
  <c r="G175" i="2"/>
  <c r="G193" i="2"/>
  <c r="G199" i="2"/>
  <c r="G208" i="2"/>
  <c r="I209" i="2"/>
  <c r="K208" i="2"/>
  <c r="K199" i="2"/>
  <c r="K193" i="2"/>
  <c r="K175" i="2"/>
  <c r="K119" i="2"/>
  <c r="K126" i="2"/>
  <c r="K96" i="2"/>
  <c r="K90" i="2"/>
  <c r="K72" i="2"/>
  <c r="K83" i="2"/>
  <c r="K31" i="2"/>
  <c r="K67" i="2"/>
  <c r="K26" i="2"/>
  <c r="K21" i="2"/>
  <c r="K10" i="2"/>
  <c r="G5" i="3"/>
  <c r="G6" i="3"/>
  <c r="G7" i="3"/>
  <c r="G8" i="3"/>
  <c r="G9" i="3"/>
  <c r="G10" i="3"/>
  <c r="G11" i="3"/>
  <c r="G12" i="3"/>
  <c r="G13" i="3"/>
  <c r="I7" i="3"/>
  <c r="I8" i="3"/>
  <c r="I9" i="3"/>
  <c r="I11" i="3"/>
  <c r="I12" i="3"/>
  <c r="I13" i="3"/>
  <c r="H5" i="3"/>
  <c r="H6" i="3"/>
  <c r="H7" i="3"/>
  <c r="H8" i="3"/>
  <c r="H9" i="3"/>
  <c r="H10" i="3"/>
  <c r="H11" i="3"/>
  <c r="H12" i="3"/>
  <c r="H13" i="3"/>
  <c r="H4" i="3"/>
  <c r="G4" i="3"/>
  <c r="F5" i="3"/>
  <c r="F6" i="3"/>
  <c r="F7" i="3"/>
  <c r="F8" i="3"/>
  <c r="F9" i="3"/>
  <c r="F10" i="3"/>
  <c r="F11" i="3"/>
  <c r="F12" i="3"/>
  <c r="F13" i="3"/>
  <c r="F4" i="3"/>
  <c r="E5" i="3"/>
  <c r="E6" i="3"/>
  <c r="E7" i="3"/>
  <c r="E8" i="3"/>
  <c r="E9" i="3"/>
  <c r="E10" i="3"/>
  <c r="E11" i="3"/>
  <c r="E12" i="3"/>
  <c r="E13" i="3"/>
  <c r="E4" i="3"/>
  <c r="D5" i="3"/>
  <c r="D6" i="3"/>
  <c r="D7" i="3"/>
  <c r="D8" i="3"/>
  <c r="D9" i="3"/>
  <c r="D10" i="3"/>
  <c r="D11" i="3"/>
  <c r="D12" i="3"/>
  <c r="D13" i="3"/>
  <c r="D4" i="3"/>
  <c r="F21" i="6" l="1"/>
  <c r="F17" i="6"/>
  <c r="F13" i="6"/>
  <c r="F9" i="6"/>
  <c r="G117" i="7"/>
  <c r="G121" i="7"/>
  <c r="G125" i="7"/>
  <c r="G129" i="7"/>
  <c r="G133" i="7"/>
  <c r="F5" i="6"/>
  <c r="G19" i="6"/>
  <c r="F18" i="6"/>
  <c r="H16" i="6"/>
  <c r="G15" i="6"/>
  <c r="F14" i="6"/>
  <c r="H12" i="6"/>
  <c r="G11" i="6"/>
  <c r="F10" i="6"/>
  <c r="H8" i="6"/>
  <c r="G7" i="6"/>
  <c r="F6" i="6"/>
  <c r="H117" i="7"/>
  <c r="F119" i="7"/>
  <c r="G120" i="7"/>
  <c r="H121" i="7"/>
  <c r="F123" i="7"/>
  <c r="G124" i="7"/>
  <c r="H125" i="7"/>
  <c r="F127" i="7"/>
  <c r="G128" i="7"/>
  <c r="H129" i="7"/>
  <c r="F131" i="7"/>
  <c r="G132" i="7"/>
  <c r="H133" i="7"/>
  <c r="G5" i="6"/>
  <c r="G18" i="6"/>
  <c r="G14" i="6"/>
  <c r="G10" i="6"/>
  <c r="G6" i="6"/>
  <c r="F120" i="7"/>
  <c r="F124" i="7"/>
  <c r="F128" i="7"/>
  <c r="F132" i="7"/>
  <c r="G4" i="6"/>
  <c r="H20" i="6"/>
  <c r="H4" i="6"/>
  <c r="H21" i="6"/>
  <c r="G20" i="6"/>
  <c r="F19" i="6"/>
  <c r="H17" i="6"/>
  <c r="G16" i="6"/>
  <c r="F15" i="6"/>
  <c r="H13" i="6"/>
  <c r="G12" i="6"/>
  <c r="F11" i="6"/>
  <c r="H9" i="6"/>
  <c r="G8" i="6"/>
  <c r="F7" i="6"/>
  <c r="F118" i="7"/>
  <c r="G119" i="7"/>
  <c r="H120" i="7"/>
  <c r="F122" i="7"/>
  <c r="G123" i="7"/>
  <c r="H124" i="7"/>
  <c r="F126" i="7"/>
  <c r="G127" i="7"/>
  <c r="H128" i="7"/>
  <c r="F130" i="7"/>
  <c r="G131" i="7"/>
  <c r="H132" i="7"/>
  <c r="F134" i="7"/>
  <c r="F4" i="6"/>
  <c r="H19" i="6"/>
  <c r="H15" i="6"/>
  <c r="H11" i="6"/>
  <c r="H7" i="6"/>
  <c r="H118" i="7"/>
  <c r="H122" i="7"/>
  <c r="H126" i="7"/>
  <c r="H130" i="7"/>
  <c r="H134" i="7"/>
  <c r="H5" i="6"/>
  <c r="G21" i="6"/>
  <c r="F20" i="6"/>
  <c r="H18" i="6"/>
  <c r="G17" i="6"/>
  <c r="F16" i="6"/>
  <c r="H14" i="6"/>
  <c r="G13" i="6"/>
  <c r="F12" i="6"/>
  <c r="H10" i="6"/>
  <c r="G9" i="6"/>
  <c r="G22" i="6" s="1"/>
  <c r="F8" i="6"/>
  <c r="H6" i="6"/>
  <c r="F117" i="7"/>
  <c r="G118" i="7"/>
  <c r="H119" i="7"/>
  <c r="F121" i="7"/>
  <c r="G122" i="7"/>
  <c r="H123" i="7"/>
  <c r="F125" i="7"/>
  <c r="G126" i="7"/>
  <c r="H127" i="7"/>
  <c r="F129" i="7"/>
  <c r="G130" i="7"/>
  <c r="H131" i="7"/>
  <c r="F133" i="7"/>
  <c r="C14" i="3"/>
  <c r="K209" i="2"/>
  <c r="F209" i="2"/>
  <c r="G209" i="2"/>
  <c r="D14" i="3"/>
  <c r="E14" i="3"/>
  <c r="F14" i="3"/>
  <c r="H14" i="3"/>
  <c r="G14" i="3"/>
  <c r="I14" i="3"/>
  <c r="H22" i="6" l="1"/>
  <c r="F22" i="6"/>
  <c r="F140" i="7"/>
  <c r="H140" i="7"/>
  <c r="G140" i="7"/>
</calcChain>
</file>

<file path=xl/sharedStrings.xml><?xml version="1.0" encoding="utf-8"?>
<sst xmlns="http://schemas.openxmlformats.org/spreadsheetml/2006/main" count="2612" uniqueCount="300">
  <si>
    <r>
      <t>सि.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नं.</t>
    </r>
  </si>
  <si>
    <t>सा.व.उ.स.को नाम</t>
  </si>
  <si>
    <t>ठेगाना</t>
  </si>
  <si>
    <t>घाटगद्दी स्थान</t>
  </si>
  <si>
    <t>खोटोभरी टिन संख्या</t>
  </si>
  <si>
    <t>परिणाम के.जी.</t>
  </si>
  <si>
    <r>
      <t>समूहको खातामा जम्मा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भएको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रकम (रु)</t>
    </r>
  </si>
  <si>
    <r>
      <t>चिन्नेथान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रावण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</si>
  <si>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५</t>
    </r>
  </si>
  <si>
    <t>होलेरी बजार</t>
  </si>
  <si>
    <t>पातल कटेरी</t>
  </si>
  <si>
    <r>
      <t>स्यालामाया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भिर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</si>
  <si>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१</t>
    </r>
  </si>
  <si>
    <t>दहवन</t>
  </si>
  <si>
    <t>त्रिवेणी २</t>
  </si>
  <si>
    <t>गोगनडाँडा</t>
  </si>
  <si>
    <r>
      <t>सल्लेरीभित्ता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महिला</t>
    </r>
  </si>
  <si>
    <t>त्रिवेणी</t>
  </si>
  <si>
    <t>कुल जम्मा</t>
  </si>
  <si>
    <t>अ.आ.क.</t>
  </si>
  <si>
    <t>मू.अ.क.</t>
  </si>
  <si>
    <t>प्रदेश संचित कोषमा जम्मा रकम रु.</t>
  </si>
  <si>
    <t>स्थानीय तह</t>
  </si>
  <si>
    <t>कम्पनी</t>
  </si>
  <si>
    <t>गंगा रोजिन</t>
  </si>
  <si>
    <t xml:space="preserve">माउण्ट रोजिन </t>
  </si>
  <si>
    <t>सि. नं.</t>
  </si>
  <si>
    <t>समूहको खातामा जम्मा भएको रकम (रु)</t>
  </si>
  <si>
    <t>आर्मीब्यारेक छेउ</t>
  </si>
  <si>
    <r>
      <t>लापल</t>
    </r>
    <r>
      <rPr>
        <sz val="10"/>
        <color rgb="FF000000"/>
        <rFont val="Calibri"/>
        <family val="2"/>
        <scheme val="minor"/>
      </rPr>
      <t xml:space="preserve"> </t>
    </r>
  </si>
  <si>
    <t>उजिपोक</t>
  </si>
  <si>
    <t>रकम जम्मा मिति</t>
  </si>
  <si>
    <t>क्र.सं.</t>
  </si>
  <si>
    <r>
      <t>महाप्रभु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जन्मस्थल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</si>
  <si>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९</t>
    </r>
  </si>
  <si>
    <r>
      <t>सल्लेरी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बसन्त हरियाली</t>
    </r>
  </si>
  <si>
    <r>
      <t>रानीखोला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देउराली</t>
    </r>
  </si>
  <si>
    <t>जम्मा</t>
  </si>
  <si>
    <r>
      <t>सि.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नं.</t>
    </r>
  </si>
  <si>
    <r>
      <t>सा.व.उ.स.को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नाम</t>
    </r>
  </si>
  <si>
    <r>
      <t>घाटगद्दी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स्थान</t>
    </r>
  </si>
  <si>
    <r>
      <t>खोटोभरी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टिन संख्या</t>
    </r>
  </si>
  <si>
    <r>
      <t>परिणाम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के.जी.</t>
    </r>
  </si>
  <si>
    <r>
      <t>समूहको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खातामा जम्मा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भएको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रकम (रु)</t>
    </r>
  </si>
  <si>
    <r>
      <t>त्रिवेणी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गा.पा.-४</t>
    </r>
  </si>
  <si>
    <t>सिमपानी</t>
  </si>
  <si>
    <r>
      <t>त्रिवेणी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गा.पा.-२</t>
    </r>
  </si>
  <si>
    <r>
      <t>त्रिवेणी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गा.पा.-३</t>
    </r>
  </si>
  <si>
    <r>
      <t>माडी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गा.पा.-२</t>
    </r>
  </si>
  <si>
    <t>घर्तिगाउँ</t>
  </si>
  <si>
    <r>
      <t>माडी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गा.पा.-१</t>
    </r>
  </si>
  <si>
    <r>
      <t>माडी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गा.पा.-३</t>
    </r>
  </si>
  <si>
    <r>
      <t>माडी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गा.पा.-४</t>
    </r>
  </si>
  <si>
    <r>
      <t>माडी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गा.पा.-५</t>
    </r>
  </si>
  <si>
    <r>
      <t>माडी</t>
    </r>
    <r>
      <rPr>
        <sz val="9"/>
        <color rgb="FF000000"/>
        <rFont val="Arial Unicode MS"/>
        <family val="2"/>
      </rPr>
      <t xml:space="preserve"> </t>
    </r>
    <r>
      <rPr>
        <sz val="9"/>
        <color rgb="FF000000"/>
        <rFont val="Mangal"/>
        <charset val="1"/>
      </rPr>
      <t>गा.पा.५</t>
    </r>
  </si>
  <si>
    <t>बल्लेधुरी</t>
  </si>
  <si>
    <t>माडी गा.पा.१</t>
  </si>
  <si>
    <r>
      <t>भालुतोपे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सिरुवाली</t>
    </r>
  </si>
  <si>
    <t>त्रिवेणी ५</t>
  </si>
  <si>
    <r>
      <t>जागा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पैयुँचौर</t>
    </r>
  </si>
  <si>
    <t>त्रिवेणी ७</t>
  </si>
  <si>
    <r>
      <t>मजौ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कोइरालगैरा</t>
    </r>
  </si>
  <si>
    <t>रुण्टीर्‍याखोला</t>
  </si>
  <si>
    <t>त्रिवेणी-६</t>
  </si>
  <si>
    <r>
      <t>सालवाँझ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खोला</t>
    </r>
  </si>
  <si>
    <r>
      <t>त्रिवेणी-४</t>
    </r>
    <r>
      <rPr>
        <sz val="9"/>
        <color rgb="FF000000"/>
        <rFont val="Calibri"/>
        <family val="2"/>
        <scheme val="minor"/>
      </rPr>
      <t xml:space="preserve"> </t>
    </r>
  </si>
  <si>
    <t>सल्लेरी</t>
  </si>
  <si>
    <t>त्रिवेणी-५</t>
  </si>
  <si>
    <t>गर्लेपानी</t>
  </si>
  <si>
    <t>झुसेकाँध</t>
  </si>
  <si>
    <t>ढारबोट</t>
  </si>
  <si>
    <r>
      <t>त्रिवेणी-४</t>
    </r>
    <r>
      <rPr>
        <sz val="9"/>
        <color rgb="FF000000"/>
        <rFont val="Calibri"/>
        <family val="2"/>
        <scheme val="minor"/>
      </rPr>
      <t xml:space="preserve">  </t>
    </r>
  </si>
  <si>
    <t>मोराबाङ</t>
  </si>
  <si>
    <t>बखुर</t>
  </si>
  <si>
    <t>सानो पोखरी</t>
  </si>
  <si>
    <t>मान्केनिम्टी</t>
  </si>
  <si>
    <t>सिजिमगैरा</t>
  </si>
  <si>
    <r>
      <t>पुर्ण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हरियाली</t>
    </r>
  </si>
  <si>
    <t>रोल्पा ७</t>
  </si>
  <si>
    <r>
      <t>सल्ली गैरा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माण्डलिप</t>
    </r>
  </si>
  <si>
    <t>रोल्पा ८</t>
  </si>
  <si>
    <r>
      <t>लामीधारा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धैरेनी</t>
    </r>
  </si>
  <si>
    <t>माडी ६</t>
  </si>
  <si>
    <t xml:space="preserve">मनकामना रोजिन </t>
  </si>
  <si>
    <t>रुन्टीगढी १</t>
  </si>
  <si>
    <t>रुन्टीगढी ९</t>
  </si>
  <si>
    <t>जस्पुर</t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</si>
  <si>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५</t>
    </r>
  </si>
  <si>
    <t>होलेरी</t>
  </si>
  <si>
    <r>
      <t>धैरेनी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महिला</t>
    </r>
  </si>
  <si>
    <t>देबी भगवती</t>
  </si>
  <si>
    <r>
      <t>सरेचौर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निगालपानी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</si>
  <si>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६</t>
    </r>
  </si>
  <si>
    <t>असुरेखोला</t>
  </si>
  <si>
    <t>लामीडाँडा</t>
  </si>
  <si>
    <r>
      <t>प्रगती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सल्लेरी</t>
    </r>
  </si>
  <si>
    <t>ढाकपोखरी</t>
  </si>
  <si>
    <t>पतझड</t>
  </si>
  <si>
    <t>स्वस्तिक रोजिन</t>
  </si>
  <si>
    <t>पालुसिद्ध</t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</si>
  <si>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१</t>
    </r>
  </si>
  <si>
    <t>सुरपाल बजार</t>
  </si>
  <si>
    <t>राम्ली</t>
  </si>
  <si>
    <t>भिरकुना</t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</si>
  <si>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२</t>
    </r>
  </si>
  <si>
    <t>झाँक्रिपानी</t>
  </si>
  <si>
    <t>सैवाङ</t>
  </si>
  <si>
    <t>सरपाचौतारा</t>
  </si>
  <si>
    <t>नयाँबस्ती</t>
  </si>
  <si>
    <t>प्रतिगुञ्जरी</t>
  </si>
  <si>
    <t>सिद्धबराह</t>
  </si>
  <si>
    <t>रेउघा</t>
  </si>
  <si>
    <t>हलेसी महिला</t>
  </si>
  <si>
    <t>चिडीखोला</t>
  </si>
  <si>
    <t>नयाँचरण</t>
  </si>
  <si>
    <t>रोल्पा ४</t>
  </si>
  <si>
    <t>गर्पा</t>
  </si>
  <si>
    <t>ठूलोपातल</t>
  </si>
  <si>
    <t>चिउरीधारा</t>
  </si>
  <si>
    <t xml:space="preserve">खर्सेधारा </t>
  </si>
  <si>
    <r>
      <t>तिल्केपानी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धारा</t>
    </r>
  </si>
  <si>
    <r>
      <t>रोल्पा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न.पा. ५</t>
    </r>
  </si>
  <si>
    <r>
      <t>सुनिलस्मृती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गा.पा. २</t>
    </r>
  </si>
  <si>
    <t>बुढाथोकी रोजिन</t>
  </si>
  <si>
    <t>उघा</t>
  </si>
  <si>
    <t>रुन्टीगढी ४</t>
  </si>
  <si>
    <t>लापाल</t>
  </si>
  <si>
    <t>सालघारी</t>
  </si>
  <si>
    <t>रुन्टीगढी २</t>
  </si>
  <si>
    <t>चिन्नेपानी</t>
  </si>
  <si>
    <t>रुन्टीगढी गा.पा. ९</t>
  </si>
  <si>
    <t>खर्से बजार</t>
  </si>
  <si>
    <t>बालप्रभु</t>
  </si>
  <si>
    <t>हरियाली</t>
  </si>
  <si>
    <t>मुरुले रानीबन खारखोला</t>
  </si>
  <si>
    <t>रानी  बनपाला</t>
  </si>
  <si>
    <t xml:space="preserve">भवानी केमिकल्स </t>
  </si>
  <si>
    <t>सिम्पानी</t>
  </si>
  <si>
    <t>चौपारी</t>
  </si>
  <si>
    <t>ढुंग्रीडाँडा</t>
  </si>
  <si>
    <r>
      <t>सल्लेरी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महिला</t>
    </r>
  </si>
  <si>
    <t>रामपुर</t>
  </si>
  <si>
    <t>थारलेख</t>
  </si>
  <si>
    <r>
      <t>सल्लेरी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डाँडा</t>
    </r>
  </si>
  <si>
    <r>
      <t>सारंगे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कोलवाङ</t>
    </r>
  </si>
  <si>
    <r>
      <t>त्रिवेणी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हरियाली</t>
    </r>
  </si>
  <si>
    <r>
      <t>मुरुल्ले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लालीगुराँस</t>
    </r>
  </si>
  <si>
    <t>खलटाकुरी</t>
  </si>
  <si>
    <t>भालुदुला</t>
  </si>
  <si>
    <t>कोटवन</t>
  </si>
  <si>
    <r>
      <t>धानेपाटा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डाँडा</t>
    </r>
  </si>
  <si>
    <t>बच्चापाईला</t>
  </si>
  <si>
    <r>
      <t>गंगा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Kalimati"/>
        <charset val="1"/>
      </rPr>
      <t xml:space="preserve"> रोजिन</t>
    </r>
    <r>
      <rPr>
        <sz val="11"/>
        <color theme="1"/>
        <rFont val="Calibri"/>
        <family val="2"/>
        <scheme val="minor"/>
      </rPr>
      <t xml:space="preserve"> </t>
    </r>
  </si>
  <si>
    <t>यारी</t>
  </si>
  <si>
    <t>घोप्रेढुंगा</t>
  </si>
  <si>
    <t>लिस्नेधुरी</t>
  </si>
  <si>
    <t>टुनीखोला</t>
  </si>
  <si>
    <t>देउराली लेक</t>
  </si>
  <si>
    <t>सल्लेरी वसन्त हरियाली</t>
  </si>
  <si>
    <t>महाप्रभु जन्मस्थल</t>
  </si>
  <si>
    <t>गोगनपानी</t>
  </si>
  <si>
    <t>मान्द्रे</t>
  </si>
  <si>
    <t>पातीहाल्ना भवनगैरा</t>
  </si>
  <si>
    <t>नाकेथकान</t>
  </si>
  <si>
    <t>रुन्टीगढी ३</t>
  </si>
  <si>
    <r>
      <t>स्वस्तिक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Kalimati"/>
        <charset val="1"/>
      </rPr>
      <t xml:space="preserve">रोजिन </t>
    </r>
  </si>
  <si>
    <t>स्थानीय तहको नाम</t>
  </si>
  <si>
    <t>रुन्टीगढी गाउँपालिका</t>
  </si>
  <si>
    <t>त्रिवेणी गाउँपालिका</t>
  </si>
  <si>
    <t>माडी गाउँपालिका</t>
  </si>
  <si>
    <t>परिवर्तन गाउँपालिका</t>
  </si>
  <si>
    <t>सुनिलस्मृती गाउँपालिका</t>
  </si>
  <si>
    <t>लुंग्री गाउँपालिका</t>
  </si>
  <si>
    <t>रोल्पा नगरपालिका</t>
  </si>
  <si>
    <t>थवाङ गाउपालिका</t>
  </si>
  <si>
    <t>सुनछहरी गाउँपालिका</t>
  </si>
  <si>
    <t>गंगादेव गाउँपालिका</t>
  </si>
  <si>
    <t>खोटो निकासी परिमाण ( केजी)</t>
  </si>
  <si>
    <t>सा.व.उ.स.को खातामा जम्मा रकम रु.</t>
  </si>
  <si>
    <t>त्रिवेणी ६</t>
  </si>
  <si>
    <t>सामुदायिक वन संख्या</t>
  </si>
  <si>
    <t>तिनताले</t>
  </si>
  <si>
    <t>प्रगातिशील</t>
  </si>
  <si>
    <t>भुमियामाता</t>
  </si>
  <si>
    <t>श्याला माया भिर</t>
  </si>
  <si>
    <t>ढुङ्गे विसौना</t>
  </si>
  <si>
    <t>खारखोला</t>
  </si>
  <si>
    <t>रोल्पा ९</t>
  </si>
  <si>
    <t>रोल्पा १</t>
  </si>
  <si>
    <r>
      <t>सालघारी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रानीवन</t>
    </r>
  </si>
  <si>
    <r>
      <t>सुनौलो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सल्लाघारी</t>
    </r>
  </si>
  <si>
    <t>रोल्पा १०</t>
  </si>
  <si>
    <t>रोल्पा ३</t>
  </si>
  <si>
    <t>रोल्पा २</t>
  </si>
  <si>
    <t>माउण्ट रोजिन</t>
  </si>
  <si>
    <t>रानीखोला देउराली</t>
  </si>
  <si>
    <t>मनकामना रोजिन</t>
  </si>
  <si>
    <t>रोल्पा ४ बसपार्क छेउ</t>
  </si>
  <si>
    <t>रोल्पा १ भैंसीगैरा</t>
  </si>
  <si>
    <t>रोल्पा ३ नुवाकोट छेडा</t>
  </si>
  <si>
    <t>रोल्पा २ रेउघा</t>
  </si>
  <si>
    <t>त्रिवेणी २ दहवन</t>
  </si>
  <si>
    <t>रुन्टीगढी ४ रोल्पा</t>
  </si>
  <si>
    <t>रुन्टीगढी १ रोल्पा</t>
  </si>
  <si>
    <t xml:space="preserve"> रुन्टीगढी ४ रोल्पा</t>
  </si>
  <si>
    <t>रोल्पा ७ निम्री</t>
  </si>
  <si>
    <t>लुंग्री ४ रोल्पा</t>
  </si>
  <si>
    <t>लुंग्री ४ नम्जा</t>
  </si>
  <si>
    <t>लुंग्री ३ रोल्पा</t>
  </si>
  <si>
    <t>लुंग्री ५ रोल्पा</t>
  </si>
  <si>
    <t>सुनिलस्मृती १ रोल्पा</t>
  </si>
  <si>
    <t>सुनिलस्मृती १ घोडेखोला</t>
  </si>
  <si>
    <t>रोल्पा २ रोल्पा</t>
  </si>
  <si>
    <t>रोल्पा १ रोल्पा</t>
  </si>
  <si>
    <t>रोल्पा १  भैंसी गैरा</t>
  </si>
  <si>
    <t>रोल्पा ९ रोल्पा</t>
  </si>
  <si>
    <t>रोल्पा ४ लिवाङ बसपार्क छेउ</t>
  </si>
  <si>
    <t>रोल्पा ३ रोल्पा</t>
  </si>
  <si>
    <t xml:space="preserve">रोल्पा ३ नुवाकोट छेदा </t>
  </si>
  <si>
    <t>रोल्पा १० रोल्पा</t>
  </si>
  <si>
    <t>सुनिलस्मृती २ चतुर्भुज</t>
  </si>
  <si>
    <t>रुन्टीगढी ४ ब्यारेकछेउ</t>
  </si>
  <si>
    <t>रुन्टीगढी २ धनडाँडा</t>
  </si>
  <si>
    <t>रुन्टीगढी २ रोल्पा</t>
  </si>
  <si>
    <t>रुन्टीगढी ९ रोल्पा</t>
  </si>
  <si>
    <t>रुन्टीगढी ५ रोल्पा</t>
  </si>
  <si>
    <t>रुन्टीगढी ६ रोल्पा</t>
  </si>
  <si>
    <t>रुन्टीगढी ७ रोल्पा</t>
  </si>
  <si>
    <t>रुन्टीगढी ८ रोल्पा</t>
  </si>
  <si>
    <t>त्रिवेणी ४ रोल्पा</t>
  </si>
  <si>
    <t>त्रिवेणी ३ रोल्पा</t>
  </si>
  <si>
    <t>त्रिवेणी ५ रोल्पा</t>
  </si>
  <si>
    <t>त्रिवेणी २ रोल्पा</t>
  </si>
  <si>
    <t>त्रिवेणी ६ रोल्पा</t>
  </si>
  <si>
    <t>माडी २ रोल्पा</t>
  </si>
  <si>
    <t>माडी ३ रोल्पा</t>
  </si>
  <si>
    <t>माडी ४ रोल्पा</t>
  </si>
  <si>
    <t>माडी ५ रोल्पा</t>
  </si>
  <si>
    <t>माडी ६ रोल्पा</t>
  </si>
  <si>
    <t>माडी १ रोल्पा</t>
  </si>
  <si>
    <t>रोल्पा ६ रोल्पा</t>
  </si>
  <si>
    <t>परिवर्तन २ रोल्पा</t>
  </si>
  <si>
    <t>त्रिवेणी ७ रोल्पा</t>
  </si>
  <si>
    <t>त्रिवेणी १ रोल्पा</t>
  </si>
  <si>
    <t>खोटो निकासी परिमाण ( टिन)</t>
  </si>
  <si>
    <r>
      <t>मनकामना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Mangal"/>
        <charset val="1"/>
      </rPr>
      <t>रोजिन</t>
    </r>
    <r>
      <rPr>
        <sz val="11"/>
        <color theme="1"/>
        <rFont val="Calibri"/>
        <family val="2"/>
        <scheme val="minor"/>
      </rPr>
      <t xml:space="preserve"> </t>
    </r>
  </si>
  <si>
    <t>लामपुतली</t>
  </si>
  <si>
    <t>देउराली</t>
  </si>
  <si>
    <t>सिद्धथान</t>
  </si>
  <si>
    <t>कमेरोखानी</t>
  </si>
  <si>
    <r>
      <t>सालवाँझ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खोला</t>
    </r>
  </si>
  <si>
    <t>भिउचुला</t>
  </si>
  <si>
    <t>ज्याङखोला</t>
  </si>
  <si>
    <t>तिमिले</t>
  </si>
  <si>
    <t>देउराली भञ्ज्याङ</t>
  </si>
  <si>
    <r>
      <t xml:space="preserve">सल्लेरी 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लालीगुराँस</t>
    </r>
  </si>
  <si>
    <t>शान्तिचौर</t>
  </si>
  <si>
    <t>वनराज</t>
  </si>
  <si>
    <t>मालारानी</t>
  </si>
  <si>
    <r>
      <t>बसन्त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हरियाली</t>
    </r>
  </si>
  <si>
    <t>फुलबारी</t>
  </si>
  <si>
    <r>
      <t>पातल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कटेरी</t>
    </r>
  </si>
  <si>
    <t>दुवीधारा</t>
  </si>
  <si>
    <t>चिन्नेखर्क</t>
  </si>
  <si>
    <t>हरियाली साल सल्ला</t>
  </si>
  <si>
    <t xml:space="preserve">जलुकेपानी </t>
  </si>
  <si>
    <t>जरेपानी</t>
  </si>
  <si>
    <t>चिन्नेथान रावन</t>
  </si>
  <si>
    <t xml:space="preserve"> </t>
  </si>
  <si>
    <r>
      <t>प्रगती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Kalimati"/>
        <charset val="1"/>
      </rPr>
      <t>सल्लेरी</t>
    </r>
  </si>
  <si>
    <t>रानी बनपाला</t>
  </si>
  <si>
    <t xml:space="preserve"> बखुर</t>
  </si>
  <si>
    <t xml:space="preserve"> तिनताले</t>
  </si>
  <si>
    <t>काफलगैरा</t>
  </si>
  <si>
    <t>मालझुम खोला</t>
  </si>
  <si>
    <t>दिधाचौर</t>
  </si>
  <si>
    <t>सिद्धमोरिङ</t>
  </si>
  <si>
    <r>
      <t>सल्लेरी भित्ता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महिला</t>
    </r>
  </si>
  <si>
    <t>कालिका</t>
  </si>
  <si>
    <t>चुनारीवाङ</t>
  </si>
  <si>
    <t>बिजुलीबाङ</t>
  </si>
  <si>
    <t>राउटेचौर</t>
  </si>
  <si>
    <t>राउटेरहे</t>
  </si>
  <si>
    <t>खर्चेपाखा</t>
  </si>
  <si>
    <t>झ्याङखानी</t>
  </si>
  <si>
    <t>धम्की ठुलोढुङ्गा</t>
  </si>
  <si>
    <t>पातीहाल्ना</t>
  </si>
  <si>
    <t>मछेना गैरा</t>
  </si>
  <si>
    <t>रुन्टेपाखा</t>
  </si>
  <si>
    <t>लछेरी</t>
  </si>
  <si>
    <t>सिद्धेश्वरी</t>
  </si>
  <si>
    <t>सुन्दर</t>
  </si>
  <si>
    <t>थाम्पोखरा</t>
  </si>
  <si>
    <t>रोल्पा जिल्लामा आ.व. २०७९/८० मा  सामुदायिक वन अनुसारको खोटो निकासी  विवरण</t>
  </si>
  <si>
    <r>
      <t>जलुकेपानी</t>
    </r>
    <r>
      <rPr>
        <sz val="9"/>
        <color rgb="FF000000"/>
        <rFont val="Calibri"/>
        <family val="2"/>
        <scheme val="minor"/>
      </rPr>
      <t xml:space="preserve"> </t>
    </r>
  </si>
  <si>
    <r>
      <t>मछेना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गैरा</t>
    </r>
  </si>
  <si>
    <r>
      <t>धम्की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ठुलोढुङ्गा</t>
    </r>
  </si>
  <si>
    <t>रोल्पा जिल्लामा आ.व. २०७९/८० मा स्थानीय तह अनुसार खोटो निकासी गरिएका सामुदायिक वनहरुको विवरण</t>
  </si>
  <si>
    <t>रोल्पा जिल्लामा आ.व. २०७९/८० मा स्थानीय तह अनुसार निकासी भएको  खोटो तथा राजश्व संकलन विवरण</t>
  </si>
  <si>
    <t>आ.व. २०७९/८० मा रोल्पा जिल्लाबाट विभिन्न मिति अनुसार भएको खोटो निकासी तथा राजश्वज संकलन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</si>
</sst>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00439]0"/>
    <numFmt numFmtId="165" formatCode="[$-4000439]0.##"/>
    <numFmt numFmtId="166" formatCode="[$-4000439]#,##0.00"/>
    <numFmt numFmtId="167" formatCode="[$-10461]yyyy\-mm\-dd;@"/>
    <numFmt numFmtId="168" formatCode="[$-4000439]0.#"/>
    <numFmt numFmtId="169" formatCode="[$-4000439]#,##0"/>
    <numFmt numFmtId="170" formatCode="#,##0.00000000000000"/>
    <numFmt numFmtId="171" formatCode="0.0000000000"/>
    <numFmt numFmtId="172" formatCode="[$-4000439]0.00"/>
    <numFmt numFmtId="173" formatCode="[$-4000439]0.###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Mangal"/>
      <charset val="1"/>
    </font>
    <font>
      <sz val="10"/>
      <color rgb="FF000000"/>
      <name val="Calibri"/>
      <family val="2"/>
      <scheme val="minor"/>
    </font>
    <font>
      <sz val="11"/>
      <color rgb="FF000000"/>
      <name val="Mangal"/>
      <charset val="1"/>
    </font>
    <font>
      <sz val="11"/>
      <color rgb="FF000000"/>
      <name val="Calibri"/>
      <family val="2"/>
      <scheme val="minor"/>
    </font>
    <font>
      <sz val="10"/>
      <color theme="1"/>
      <name val="Kalimati"/>
      <charset val="1"/>
    </font>
    <font>
      <sz val="10"/>
      <color rgb="FF000000"/>
      <name val="Kalimati"/>
      <charset val="1"/>
    </font>
    <font>
      <sz val="10.5"/>
      <color theme="1"/>
      <name val="Mangal"/>
      <charset val="1"/>
    </font>
    <font>
      <sz val="9"/>
      <color rgb="FF000000"/>
      <name val="Mangal"/>
      <charset val="1"/>
    </font>
    <font>
      <sz val="9"/>
      <color rgb="FF000000"/>
      <name val="Calibri"/>
      <family val="2"/>
      <scheme val="minor"/>
    </font>
    <font>
      <sz val="9"/>
      <color theme="1"/>
      <name val="Mangal"/>
      <charset val="1"/>
    </font>
    <font>
      <sz val="9"/>
      <color rgb="FF000000"/>
      <name val="Arial Unicode MS"/>
      <family val="2"/>
    </font>
    <font>
      <sz val="10"/>
      <color theme="1"/>
      <name val="Mangal"/>
      <charset val="1"/>
    </font>
    <font>
      <sz val="9"/>
      <color rgb="FF000000"/>
      <name val="Kalimati"/>
      <charset val="1"/>
    </font>
    <font>
      <sz val="9"/>
      <color rgb="FF000000"/>
      <name val="Fontasy Himali"/>
      <family val="5"/>
    </font>
    <font>
      <sz val="10"/>
      <color rgb="FF000000"/>
      <name val="Fontasy Himali"/>
      <family val="5"/>
    </font>
    <font>
      <sz val="8"/>
      <color rgb="FF000000"/>
      <name val="Kalimati"/>
      <charset val="1"/>
    </font>
    <font>
      <b/>
      <sz val="10"/>
      <color rgb="FF000000"/>
      <name val="Mangal"/>
      <charset val="1"/>
    </font>
    <font>
      <sz val="11"/>
      <color rgb="FF000000"/>
      <name val="Arial Unicode MS"/>
      <family val="2"/>
    </font>
    <font>
      <b/>
      <sz val="9"/>
      <color rgb="FF000000"/>
      <name val="Mangal"/>
      <charset val="1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Kalimati"/>
      <charset val="1"/>
    </font>
    <font>
      <sz val="11"/>
      <color theme="1"/>
      <name val="Mangal"/>
      <charset val="1"/>
    </font>
    <font>
      <b/>
      <sz val="11"/>
      <color rgb="FF000000"/>
      <name val="Mang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71" fontId="0" fillId="0" borderId="0" xfId="0" applyNumberFormat="1"/>
    <xf numFmtId="169" fontId="6" fillId="0" borderId="0" xfId="0" applyNumberFormat="1" applyFont="1"/>
    <xf numFmtId="169" fontId="7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8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6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172" fontId="0" fillId="0" borderId="1" xfId="0" applyNumberForma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6" fontId="0" fillId="3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9" fontId="14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/>
    <xf numFmtId="164" fontId="20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72" fontId="0" fillId="0" borderId="0" xfId="0" applyNumberFormat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8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262E-B8B1-4ED5-9E31-7FADBBE4AD36}">
  <dimension ref="A1:L21"/>
  <sheetViews>
    <sheetView tabSelected="1" workbookViewId="0">
      <selection activeCell="D14" sqref="D14"/>
    </sheetView>
  </sheetViews>
  <sheetFormatPr defaultRowHeight="15" x14ac:dyDescent="0.25"/>
  <cols>
    <col min="1" max="1" width="5.7109375" customWidth="1"/>
    <col min="2" max="3" width="19.7109375" customWidth="1"/>
    <col min="4" max="4" width="17.85546875" customWidth="1"/>
    <col min="5" max="5" width="17.140625" customWidth="1"/>
    <col min="6" max="6" width="11.85546875" customWidth="1"/>
    <col min="7" max="7" width="14.85546875" customWidth="1"/>
    <col min="8" max="8" width="22.5703125" customWidth="1"/>
    <col min="9" max="9" width="17" customWidth="1"/>
    <col min="10" max="10" width="15.5703125" customWidth="1"/>
    <col min="11" max="11" width="16.140625" customWidth="1"/>
    <col min="12" max="12" width="20.140625" customWidth="1"/>
    <col min="13" max="13" width="11" customWidth="1"/>
    <col min="14" max="14" width="16.28515625" customWidth="1"/>
  </cols>
  <sheetData>
    <row r="1" spans="1:12" x14ac:dyDescent="0.25">
      <c r="A1" s="131" t="s">
        <v>298</v>
      </c>
      <c r="B1" s="131"/>
      <c r="C1" s="131"/>
      <c r="D1" s="131"/>
      <c r="E1" s="131"/>
      <c r="F1" s="131"/>
      <c r="G1" s="131"/>
      <c r="H1" s="131"/>
      <c r="I1" s="131"/>
    </row>
    <row r="2" spans="1:12" ht="19.5" x14ac:dyDescent="0.5">
      <c r="K2" s="40"/>
      <c r="L2" s="41"/>
    </row>
    <row r="3" spans="1:12" ht="63" x14ac:dyDescent="0.25">
      <c r="A3" s="23" t="s">
        <v>32</v>
      </c>
      <c r="B3" s="23" t="s">
        <v>166</v>
      </c>
      <c r="C3" s="23" t="s">
        <v>244</v>
      </c>
      <c r="D3" s="23" t="s">
        <v>177</v>
      </c>
      <c r="E3" s="23" t="s">
        <v>19</v>
      </c>
      <c r="F3" s="24" t="s">
        <v>20</v>
      </c>
      <c r="G3" s="24" t="s">
        <v>21</v>
      </c>
      <c r="H3" s="1" t="s">
        <v>178</v>
      </c>
      <c r="I3" s="1" t="s">
        <v>180</v>
      </c>
      <c r="J3" s="10"/>
      <c r="K3" s="10"/>
      <c r="L3" s="10"/>
    </row>
    <row r="4" spans="1:12" x14ac:dyDescent="0.25">
      <c r="A4" s="43">
        <v>1</v>
      </c>
      <c r="B4" s="42" t="s">
        <v>167</v>
      </c>
      <c r="C4" s="44">
        <f>SUMIF('मिति अनुसारको  खोटो निकासी'!$L$3:$L$208,'पालिका अनुसार खोटो र राजश्व'!B4,'मिति अनुसारको  खोटो निकासी'!$E$3:$E$208)</f>
        <v>52436</v>
      </c>
      <c r="D4" s="44">
        <f>SUMIF('मिति अनुसारको  खोटो निकासी'!$L$3:$L$208,'पालिका अनुसार खोटो र राजश्व'!B4,'मिति अनुसारको  खोटो निकासी'!$F$3:$F$208)</f>
        <v>924623.95</v>
      </c>
      <c r="E4" s="44">
        <f>SUMIF('मिति अनुसारको  खोटो निकासी'!$L$3:$L$208,'पालिका अनुसार खोटो र राजश्व'!B4,'मिति अनुसारको  खोटो निकासी'!$I$3:$I$208)</f>
        <v>166438.23699999996</v>
      </c>
      <c r="F4" s="44">
        <f>SUMIF('मिति अनुसारको  खोटो निकासी'!$L$3:$L$208,'पालिका अनुसार खोटो र राजश्व'!B4,'मिति अनुसारको  खोटो निकासी'!$J$3:$J$208)</f>
        <v>1442418.6709999999</v>
      </c>
      <c r="G4" s="44">
        <f>SUMIF('मिति अनुसारको  खोटो निकासी'!$L$3:$L$208,'पालिका अनुसार खोटो र राजश्व'!B4,'मिति अनुसारको  खोटो निकासी'!$K$3:$K$208)</f>
        <v>2732271.0675000004</v>
      </c>
      <c r="H4" s="44">
        <f>SUMIF('मिति अनुसारको  खोटो निकासी'!$L$3:$L$208,'पालिका अनुसार खोटो र राजश्व'!B4,'मिति अनुसारको  खोटो निकासी'!$G$3:$G$208)</f>
        <v>8096796.9099999992</v>
      </c>
      <c r="I4" s="44">
        <v>50</v>
      </c>
    </row>
    <row r="5" spans="1:12" x14ac:dyDescent="0.25">
      <c r="A5" s="43">
        <v>2</v>
      </c>
      <c r="B5" s="42" t="s">
        <v>168</v>
      </c>
      <c r="C5" s="44">
        <f>SUMIF('मिति अनुसारको  खोटो निकासी'!$L$3:$L$208,'पालिका अनुसार खोटो र राजश्व'!B5,'मिति अनुसारको  खोटो निकासी'!$E$3:$E$208)</f>
        <v>34310</v>
      </c>
      <c r="D5" s="44">
        <f>SUMIF('मिति अनुसारको  खोटो निकासी'!$L$3:$L$208,'पालिका अनुसार खोटो र राजश्व'!B5,'मिति अनुसारको  खोटो निकासी'!$F$3:$F$208)</f>
        <v>599200</v>
      </c>
      <c r="E5" s="44">
        <f>SUMIF('मिति अनुसारको  खोटो निकासी'!$L$3:$L$208,'पालिका अनुसार खोटो र राजश्व'!B5,'मिति अनुसारको  खोटो निकासी'!$I$3:$I$208)</f>
        <v>107856</v>
      </c>
      <c r="F5" s="44">
        <f>SUMIF('मिति अनुसारको  खोटो निकासी'!$L$3:$L$208,'पालिका अनुसार खोटो र राजश्व'!B5,'मिति अनुसारको  खोटो निकासी'!$J$3:$J$208)</f>
        <v>934754.52599999984</v>
      </c>
      <c r="G5" s="44">
        <f>SUMIF('मिति अनुसारको  खोटो निकासी'!$L$3:$L$208,'पालिका अनुसार खोटो र राजश्व'!B5,'मिति अनुसारको  खोटो निकासी'!$K$3:$K$208)</f>
        <v>1770735.4000000001</v>
      </c>
      <c r="H5" s="44">
        <f>SUMIF('मिति अनुसारको  खोटो निकासी'!$L$3:$L$208,'पालिका अनुसार खोटो र राजश्व'!B5,'मिति अनुसारको  खोटो निकासी'!$G$3:$G$208)</f>
        <v>5311908.58</v>
      </c>
      <c r="I5" s="44">
        <v>45</v>
      </c>
    </row>
    <row r="6" spans="1:12" x14ac:dyDescent="0.25">
      <c r="A6" s="43">
        <v>3</v>
      </c>
      <c r="B6" s="42" t="s">
        <v>169</v>
      </c>
      <c r="C6" s="44">
        <f>SUMIF('मिति अनुसारको  खोटो निकासी'!$L$3:$L$208,'पालिका अनुसार खोटो र राजश्व'!B6,'मिति अनुसारको  खोटो निकासी'!$E$3:$E$208)</f>
        <v>7846</v>
      </c>
      <c r="D6" s="44">
        <f>SUMIF('मिति अनुसारको  खोटो निकासी'!$L$3:$L$208,'पालिका अनुसार खोटो र राजश्व'!B6,'मिति अनुसारको  खोटो निकासी'!$F$3:$F$208)</f>
        <v>136147</v>
      </c>
      <c r="E6" s="44">
        <f>SUMIF('मिति अनुसारको  खोटो निकासी'!$L$3:$L$208,'पालिका अनुसार खोटो र राजश्व'!B6,'मिति अनुसारको  खोटो निकासी'!$I$3:$I$208)</f>
        <v>24507.097999999994</v>
      </c>
      <c r="F6" s="44">
        <f>SUMIF('मिति अनुसारको  खोटो निकासी'!$L$3:$L$208,'पालिका अनुसार खोटो र राजश्व'!B6,'मिति अनुसारको  खोटो निकासी'!$J$3:$J$208)</f>
        <v>212390.53200000001</v>
      </c>
      <c r="G6" s="44">
        <f>SUMIF('मिति अनुसारको  खोटो निकासी'!$L$3:$L$208,'पालिका अनुसार खोटो र राजश्व'!B6,'मिति अनुसारको  खोटो निकासी'!$K$3:$K$208)</f>
        <v>402314.57000000007</v>
      </c>
      <c r="H6" s="44">
        <f>SUMIF('मिति अनुसारको  खोटो निकासी'!$L$3:$L$208,'पालिका अनुसार खोटो र राजश्व'!B6,'मिति अनुसारको  खोटो निकासी'!$G$3:$G$208)</f>
        <v>1206943.67</v>
      </c>
      <c r="I6" s="44">
        <v>18</v>
      </c>
    </row>
    <row r="7" spans="1:12" x14ac:dyDescent="0.25">
      <c r="A7" s="43">
        <v>4</v>
      </c>
      <c r="B7" s="42" t="s">
        <v>170</v>
      </c>
      <c r="C7" s="44">
        <f>SUMIF('मिति अनुसारको  खोटो निकासी'!$L$3:$L$208,'पालिका अनुसार खोटो र राजश्व'!B7,'मिति अनुसारको  खोटो निकासी'!$E$3:$E$208)</f>
        <v>519</v>
      </c>
      <c r="D7" s="44">
        <f>SUMIF('मिति अनुसारको  खोटो निकासी'!$L$3:$L$208,'पालिका अनुसार खोटो र राजश्व'!B7,'मिति अनुसारको  खोटो निकासी'!$F$3:$F$208)</f>
        <v>8920</v>
      </c>
      <c r="E7" s="44">
        <f>SUMIF('मिति अनुसारको  खोटो निकासी'!$L$3:$L$208,'पालिका अनुसार खोटो र राजश्व'!B7,'मिति अनुसारको  खोटो निकासी'!$I$3:$I$208)</f>
        <v>1605.6</v>
      </c>
      <c r="F7" s="44">
        <f>SUMIF('मिति अनुसारको  खोटो निकासी'!$L$3:$L$208,'पालिका अनुसार खोटो र राजश्व'!B7,'मिति अनुसारको  खोटो निकासी'!$J$3:$J$208)</f>
        <v>13915.302000000001</v>
      </c>
      <c r="G7" s="44">
        <f>SUMIF('मिति अनुसारको  खोटो निकासी'!$L$3:$L$208,'पालिका अनुसार खोटो र राजश्व'!B7,'मिति अनुसारको  खोटो निकासी'!$K$3:$K$208)</f>
        <v>26358.6</v>
      </c>
      <c r="H7" s="44">
        <f>SUMIF('मिति अनुसारको  खोटो निकासी'!$L$3:$L$208,'पालिका अनुसार खोटो र राजश्व'!B7,'मिति अनुसारको  खोटो निकासी'!$G$3:$G$208)</f>
        <v>79075.8</v>
      </c>
      <c r="I7" s="44">
        <f>COUNTIF('मिति अनुसारको  खोटो निकासी'!$L$3:$L$207,'पालिका अनुसार खोटो र राजश्व'!B7)</f>
        <v>1</v>
      </c>
    </row>
    <row r="8" spans="1:12" x14ac:dyDescent="0.25">
      <c r="A8" s="43">
        <v>5</v>
      </c>
      <c r="B8" s="42" t="s">
        <v>171</v>
      </c>
      <c r="C8" s="44">
        <f>SUMIF('मिति अनुसारको  खोटो निकासी'!$L$3:$L$208,'पालिका अनुसार खोटो र राजश्व'!B8,'मिति अनुसारको  खोटो निकासी'!$E$3:$E$208)</f>
        <v>1574</v>
      </c>
      <c r="D8" s="44">
        <f>SUMIF('मिति अनुसारको  खोटो निकासी'!$L$3:$L$208,'पालिका अनुसार खोटो र राजश्व'!B8,'मिति अनुसारको  खोटो निकासी'!$F$3:$F$208)</f>
        <v>26258</v>
      </c>
      <c r="E8" s="44">
        <f>SUMIF('मिति अनुसारको  खोटो निकासी'!$L$3:$L$208,'पालिका अनुसार खोटो र राजश्व'!B8,'मिति अनुसारको  खोटो निकासी'!$I$3:$I$208)</f>
        <v>4727.6260000000002</v>
      </c>
      <c r="F8" s="44">
        <f>SUMIF('मिति अनुसारको  खोटो निकासी'!$L$3:$L$208,'पालिका अनुसार खोटो र राजश्व'!B8,'मिति अनुसारको  खोटो निकासी'!$J$3:$J$208)</f>
        <v>40963.262999999999</v>
      </c>
      <c r="G8" s="44">
        <f>SUMIF('मिति अनुसारको  खोटो निकासी'!$L$3:$L$208,'पालिका अनुसार खोटो र राजश्व'!B8,'मिति अनुसारको  खोटो निकासी'!$K$3:$K$208)</f>
        <v>78415</v>
      </c>
      <c r="H8" s="44">
        <f>SUMIF('मिति अनुसारको  खोटो निकासी'!$L$3:$L$208,'पालिका अनुसार खोटो र राजश्व'!B8,'मिति अनुसारको  खोटो निकासी'!$G$3:$G$208)</f>
        <v>235243</v>
      </c>
      <c r="I8" s="44">
        <f>COUNTIF('मिति अनुसारको  खोटो निकासी'!$L$3:$L$207,'पालिका अनुसार खोटो र राजश्व'!B8)</f>
        <v>2</v>
      </c>
    </row>
    <row r="9" spans="1:12" x14ac:dyDescent="0.25">
      <c r="A9" s="43">
        <v>6</v>
      </c>
      <c r="B9" s="42" t="s">
        <v>172</v>
      </c>
      <c r="C9" s="44">
        <f>SUMIF('मिति अनुसारको  खोटो निकासी'!$L$3:$L$208,'पालिका अनुसार खोटो र राजश्व'!B9,'मिति अनुसारको  खोटो निकासी'!$E$3:$E$208)</f>
        <v>1178</v>
      </c>
      <c r="D9" s="44">
        <f>SUMIF('मिति अनुसारको  खोटो निकासी'!$L$3:$L$208,'पालिका अनुसार खोटो र राजश्व'!B9,'मिति अनुसारको  खोटो निकासी'!$F$3:$F$208)</f>
        <v>20028.3</v>
      </c>
      <c r="E9" s="44">
        <f>SUMIF('मिति अनुसारको  खोटो निकासी'!$L$3:$L$208,'पालिका अनुसार खोटो र राजश्व'!B9,'मिति अनुसारको  खोटो निकासी'!$I$3:$I$208)</f>
        <v>3607.2719999999999</v>
      </c>
      <c r="F9" s="44">
        <f>SUMIF('मिति अनुसारको  खोटो निकासी'!$L$3:$L$208,'पालिका अनुसार खोटो र राजश्व'!B9,'मिति अनुसारको  खोटो निकासी'!$J$3:$J$208)</f>
        <v>31245.537</v>
      </c>
      <c r="G9" s="44">
        <f>SUMIF('मिति अनुसारको  खोटो निकासी'!$L$3:$L$208,'पालिका अनुसार खोटो र राजश्व'!B9,'मिति अनुसारको  खोटो निकासी'!$K$3:$K$208)</f>
        <v>59185</v>
      </c>
      <c r="H9" s="44">
        <f>SUMIF('मिति अनुसारको  खोटो निकासी'!$L$3:$L$208,'पालिका अनुसार खोटो र राजश्व'!B9,'मिति अनुसारको  खोटो निकासी'!$G$3:$G$208)</f>
        <v>177553</v>
      </c>
      <c r="I9" s="44">
        <f>COUNTIF('मिति अनुसारको  खोटो निकासी'!$L$3:$L$207,'पालिका अनुसार खोटो र राजश्व'!B9)</f>
        <v>3</v>
      </c>
    </row>
    <row r="10" spans="1:12" x14ac:dyDescent="0.25">
      <c r="A10" s="43">
        <v>7</v>
      </c>
      <c r="B10" s="42" t="s">
        <v>173</v>
      </c>
      <c r="C10" s="44">
        <f>SUMIF('मिति अनुसारको  खोटो निकासी'!$L$3:$L$208,'पालिका अनुसार खोटो र राजश्व'!B10,'मिति अनुसारको  खोटो निकासी'!$E$3:$E$208)</f>
        <v>14827</v>
      </c>
      <c r="D10" s="44">
        <f>SUMIF('मिति अनुसारको  खोटो निकासी'!$L$3:$L$208,'पालिका अनुसार खोटो र राजश्व'!B10,'मिति अनुसारको  खोटो निकासी'!$F$3:$F$208)</f>
        <v>249712.09999999998</v>
      </c>
      <c r="E10" s="44">
        <f>SUMIF('मिति अनुसारको  खोटो निकासी'!$L$3:$L$208,'पालिका अनुसार खोटो र राजश्व'!B10,'मिति अनुसारको  खोटो निकासी'!$I$3:$I$208)</f>
        <v>44959.025000000001</v>
      </c>
      <c r="F10" s="44">
        <f>SUMIF('मिति अनुसारको  खोटो निकासी'!$L$3:$L$208,'पालिका अनुसार खोटो र राजश्व'!B10,'मिति अनुसारको  खोटो निकासी'!$J$3:$J$208)</f>
        <v>389552.93800000008</v>
      </c>
      <c r="G10" s="44">
        <f>SUMIF('मिति अनुसारको  खोटो निकासी'!$L$3:$L$208,'पालिका अनुसार खोटो र राजश्व'!B10,'मिति अनुसारको  खोटो निकासी'!$K$3:$K$208)</f>
        <v>739367.36</v>
      </c>
      <c r="H10" s="44">
        <f>SUMIF('मिति अनुसारको  खोटो निकासी'!$L$3:$L$208,'पालिका अनुसार खोटो र राजश्व'!B10,'मिति अनुसारको  खोटो निकासी'!$G$3:$G$208)</f>
        <v>2218073.38</v>
      </c>
      <c r="I10" s="44">
        <v>18</v>
      </c>
    </row>
    <row r="11" spans="1:12" x14ac:dyDescent="0.25">
      <c r="A11" s="43">
        <v>8</v>
      </c>
      <c r="B11" s="42" t="s">
        <v>176</v>
      </c>
      <c r="C11" s="44">
        <f>SUMIF('मिति अनुसारको  खोटो निकासी'!$L$3:$L$208,'पालिका अनुसार खोटो र राजश्व'!B11,'मिति अनुसारको  खोटो निकासी'!$E$3:$E$208)</f>
        <v>0</v>
      </c>
      <c r="D11" s="44">
        <f>SUMIF('मिति अनुसारको  खोटो निकासी'!$L$3:$L$208,'पालिका अनुसार खोटो र राजश्व'!B11,'मिति अनुसारको  खोटो निकासी'!$F$3:$F$208)</f>
        <v>0</v>
      </c>
      <c r="E11" s="44">
        <f>SUMIF('मिति अनुसारको  खोटो निकासी'!$L$3:$L$208,'पालिका अनुसार खोटो र राजश्व'!B11,'मिति अनुसारको  खोटो निकासी'!$I$3:$I$208)</f>
        <v>0</v>
      </c>
      <c r="F11" s="44">
        <f>SUMIF('मिति अनुसारको  खोटो निकासी'!$L$3:$L$208,'पालिका अनुसार खोटो र राजश्व'!B11,'मिति अनुसारको  खोटो निकासी'!$J$3:$J$208)</f>
        <v>0</v>
      </c>
      <c r="G11" s="44">
        <f>SUMIF('मिति अनुसारको  खोटो निकासी'!$L$3:$L$208,'पालिका अनुसार खोटो र राजश्व'!B11,'मिति अनुसारको  खोटो निकासी'!$K$3:$K$208)</f>
        <v>0</v>
      </c>
      <c r="H11" s="44">
        <f>SUMIF('मिति अनुसारको  खोटो निकासी'!$L$3:$L$208,'पालिका अनुसार खोटो र राजश्व'!B11,'मिति अनुसारको  खोटो निकासी'!$G$3:$G$208)</f>
        <v>0</v>
      </c>
      <c r="I11" s="44">
        <f>COUNTIF('मिति अनुसारको  खोटो निकासी'!$L$3:$L$207,'पालिका अनुसार खोटो र राजश्व'!B11)</f>
        <v>0</v>
      </c>
    </row>
    <row r="12" spans="1:12" x14ac:dyDescent="0.25">
      <c r="A12" s="43">
        <v>9</v>
      </c>
      <c r="B12" s="42" t="s">
        <v>174</v>
      </c>
      <c r="C12" s="44">
        <f>SUMIF('मिति अनुसारको  खोटो निकासी'!$L$3:$L$208,'पालिका अनुसार खोटो र राजश्व'!B12,'मिति अनुसारको  खोटो निकासी'!$E$3:$E$208)</f>
        <v>0</v>
      </c>
      <c r="D12" s="44">
        <f>SUMIF('मिति अनुसारको  खोटो निकासी'!$L$3:$L$208,'पालिका अनुसार खोटो र राजश्व'!B12,'मिति अनुसारको  खोटो निकासी'!$F$3:$F$208)</f>
        <v>0</v>
      </c>
      <c r="E12" s="44">
        <f>SUMIF('मिति अनुसारको  खोटो निकासी'!$L$3:$L$208,'पालिका अनुसार खोटो र राजश्व'!B12,'मिति अनुसारको  खोटो निकासी'!$I$3:$I$208)</f>
        <v>0</v>
      </c>
      <c r="F12" s="44">
        <f>SUMIF('मिति अनुसारको  खोटो निकासी'!$L$3:$L$208,'पालिका अनुसार खोटो र राजश्व'!B12,'मिति अनुसारको  खोटो निकासी'!$J$3:$J$208)</f>
        <v>0</v>
      </c>
      <c r="G12" s="44">
        <f>SUMIF('मिति अनुसारको  खोटो निकासी'!$L$3:$L$208,'पालिका अनुसार खोटो र राजश्व'!B12,'मिति अनुसारको  खोटो निकासी'!$K$3:$K$208)</f>
        <v>0</v>
      </c>
      <c r="H12" s="44">
        <f>SUMIF('मिति अनुसारको  खोटो निकासी'!$L$3:$L$208,'पालिका अनुसार खोटो र राजश्व'!B12,'मिति अनुसारको  खोटो निकासी'!$G$3:$G$208)</f>
        <v>0</v>
      </c>
      <c r="I12" s="44">
        <f>COUNTIF('मिति अनुसारको  खोटो निकासी'!$L$3:$L$207,'पालिका अनुसार खोटो र राजश्व'!B12)</f>
        <v>0</v>
      </c>
    </row>
    <row r="13" spans="1:12" x14ac:dyDescent="0.25">
      <c r="A13" s="43">
        <v>10</v>
      </c>
      <c r="B13" s="42" t="s">
        <v>175</v>
      </c>
      <c r="C13" s="44">
        <f>SUMIF('मिति अनुसारको  खोटो निकासी'!$L$3:$L$208,'पालिका अनुसार खोटो र राजश्व'!B13,'मिति अनुसारको  खोटो निकासी'!$E$3:$E$208)</f>
        <v>0</v>
      </c>
      <c r="D13" s="44">
        <f>SUMIF('मिति अनुसारको  खोटो निकासी'!$L$3:$L$208,'पालिका अनुसार खोटो र राजश्व'!B13,'मिति अनुसारको  खोटो निकासी'!$F$3:$F$208)</f>
        <v>0</v>
      </c>
      <c r="E13" s="44">
        <f>SUMIF('मिति अनुसारको  खोटो निकासी'!$L$3:$L$208,'पालिका अनुसार खोटो र राजश्व'!B13,'मिति अनुसारको  खोटो निकासी'!$I$3:$I$208)</f>
        <v>0</v>
      </c>
      <c r="F13" s="44">
        <f>SUMIF('मिति अनुसारको  खोटो निकासी'!$L$3:$L$208,'पालिका अनुसार खोटो र राजश्व'!B13,'मिति अनुसारको  खोटो निकासी'!$J$3:$J$208)</f>
        <v>0</v>
      </c>
      <c r="G13" s="44">
        <f>SUMIF('मिति अनुसारको  खोटो निकासी'!$L$3:$L$208,'पालिका अनुसार खोटो र राजश्व'!B13,'मिति अनुसारको  खोटो निकासी'!$K$3:$K$208)</f>
        <v>0</v>
      </c>
      <c r="H13" s="44">
        <f>SUMIF('मिति अनुसारको  खोटो निकासी'!$L$3:$L$208,'पालिका अनुसार खोटो र राजश्व'!B13,'मिति अनुसारको  खोटो निकासी'!$G$3:$G$208)</f>
        <v>0</v>
      </c>
      <c r="I13" s="44">
        <f>COUNTIF('मिति अनुसारको  खोटो निकासी'!$L$3:$L$207,'पालिका अनुसार खोटो र राजश्व'!B13)</f>
        <v>0</v>
      </c>
    </row>
    <row r="14" spans="1:12" x14ac:dyDescent="0.25">
      <c r="A14" s="6"/>
      <c r="B14" s="1" t="s">
        <v>37</v>
      </c>
      <c r="C14" s="44">
        <f>SUM(C4:C13)</f>
        <v>112690</v>
      </c>
      <c r="D14" s="43">
        <f t="shared" ref="D14:I14" si="0">SUM(D4:D13)</f>
        <v>1964889.35</v>
      </c>
      <c r="E14" s="43">
        <f t="shared" si="0"/>
        <v>353700.85799999995</v>
      </c>
      <c r="F14" s="45">
        <f t="shared" si="0"/>
        <v>3065240.7689999999</v>
      </c>
      <c r="G14" s="43">
        <f t="shared" si="0"/>
        <v>5808646.9975000005</v>
      </c>
      <c r="H14" s="43">
        <f t="shared" si="0"/>
        <v>17325594.34</v>
      </c>
      <c r="I14" s="44">
        <f t="shared" si="0"/>
        <v>137</v>
      </c>
    </row>
    <row r="20" spans="4:4" x14ac:dyDescent="0.25">
      <c r="D20" s="122"/>
    </row>
    <row r="21" spans="4:4" x14ac:dyDescent="0.25">
      <c r="D21" s="39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1D4E9-7D31-4BB2-9486-AB62C4D51023}">
  <sheetPr>
    <pageSetUpPr fitToPage="1"/>
  </sheetPr>
  <dimension ref="A1:M210"/>
  <sheetViews>
    <sheetView topLeftCell="A214" workbookViewId="0">
      <selection activeCell="D217" sqref="D217"/>
    </sheetView>
  </sheetViews>
  <sheetFormatPr defaultRowHeight="15" x14ac:dyDescent="0.25"/>
  <cols>
    <col min="1" max="1" width="5.7109375" customWidth="1"/>
    <col min="2" max="2" width="19.7109375" customWidth="1"/>
    <col min="3" max="3" width="20.28515625" customWidth="1"/>
    <col min="4" max="4" width="21.7109375" style="103" customWidth="1"/>
    <col min="5" max="5" width="11.85546875" customWidth="1"/>
    <col min="6" max="6" width="14.85546875" style="9" customWidth="1"/>
    <col min="7" max="7" width="22.5703125" customWidth="1"/>
    <col min="8" max="8" width="17" customWidth="1"/>
    <col min="9" max="9" width="15.5703125" customWidth="1"/>
    <col min="10" max="10" width="16.140625" customWidth="1"/>
    <col min="11" max="11" width="20.140625" customWidth="1"/>
    <col min="12" max="12" width="23.85546875" customWidth="1"/>
    <col min="13" max="13" width="16.28515625" style="110" customWidth="1"/>
  </cols>
  <sheetData>
    <row r="1" spans="1:13" x14ac:dyDescent="0.25">
      <c r="A1" s="132" t="s">
        <v>299</v>
      </c>
      <c r="B1" s="132"/>
      <c r="C1" s="132"/>
      <c r="D1" s="132"/>
      <c r="E1" s="132"/>
      <c r="F1" s="132"/>
      <c r="G1" s="132"/>
      <c r="H1" s="132"/>
    </row>
    <row r="2" spans="1:13" ht="42" x14ac:dyDescent="0.25">
      <c r="A2" s="21" t="s">
        <v>0</v>
      </c>
      <c r="B2" s="2" t="s">
        <v>1</v>
      </c>
      <c r="C2" s="2" t="s">
        <v>2</v>
      </c>
      <c r="D2" s="100" t="s">
        <v>3</v>
      </c>
      <c r="E2" s="2" t="s">
        <v>4</v>
      </c>
      <c r="F2" s="2" t="s">
        <v>5</v>
      </c>
      <c r="G2" s="2" t="s">
        <v>6</v>
      </c>
      <c r="H2" s="21" t="s">
        <v>31</v>
      </c>
      <c r="I2" s="1" t="s">
        <v>19</v>
      </c>
      <c r="J2" s="2" t="s">
        <v>20</v>
      </c>
      <c r="K2" s="2" t="s">
        <v>21</v>
      </c>
      <c r="L2" s="2" t="s">
        <v>22</v>
      </c>
      <c r="M2" s="100" t="s">
        <v>23</v>
      </c>
    </row>
    <row r="3" spans="1:13" ht="21" x14ac:dyDescent="0.25">
      <c r="A3" s="49">
        <v>1</v>
      </c>
      <c r="B3" s="36" t="s">
        <v>116</v>
      </c>
      <c r="C3" s="36" t="s">
        <v>187</v>
      </c>
      <c r="D3" s="106" t="s">
        <v>197</v>
      </c>
      <c r="E3" s="37">
        <v>540</v>
      </c>
      <c r="F3" s="37">
        <v>8748</v>
      </c>
      <c r="G3" s="49">
        <v>77552</v>
      </c>
      <c r="H3" s="28">
        <v>65536</v>
      </c>
      <c r="I3" s="49">
        <v>1574.6399999999999</v>
      </c>
      <c r="J3" s="75">
        <v>13646.880000000001</v>
      </c>
      <c r="K3" s="76">
        <v>25851</v>
      </c>
      <c r="L3" s="42" t="s">
        <v>173</v>
      </c>
      <c r="M3" s="6" t="s">
        <v>194</v>
      </c>
    </row>
    <row r="4" spans="1:13" ht="21" x14ac:dyDescent="0.25">
      <c r="A4" s="49">
        <v>2</v>
      </c>
      <c r="B4" s="36" t="s">
        <v>114</v>
      </c>
      <c r="C4" s="36" t="s">
        <v>188</v>
      </c>
      <c r="D4" s="106" t="s">
        <v>198</v>
      </c>
      <c r="E4" s="37">
        <v>500</v>
      </c>
      <c r="F4" s="52">
        <v>8240.1</v>
      </c>
      <c r="G4" s="49">
        <v>73049</v>
      </c>
      <c r="H4" s="28">
        <v>65536</v>
      </c>
      <c r="I4" s="49">
        <v>1485.2180000000001</v>
      </c>
      <c r="J4" s="75">
        <v>12854.556000000002</v>
      </c>
      <c r="K4" s="76">
        <v>24350</v>
      </c>
      <c r="L4" s="42" t="s">
        <v>173</v>
      </c>
      <c r="M4" s="6" t="s">
        <v>194</v>
      </c>
    </row>
    <row r="5" spans="1:13" ht="21" x14ac:dyDescent="0.25">
      <c r="A5" s="49">
        <v>3</v>
      </c>
      <c r="B5" s="36" t="s">
        <v>113</v>
      </c>
      <c r="C5" s="36" t="s">
        <v>188</v>
      </c>
      <c r="D5" s="106" t="s">
        <v>198</v>
      </c>
      <c r="E5" s="37">
        <v>500</v>
      </c>
      <c r="F5" s="37">
        <v>8393</v>
      </c>
      <c r="G5" s="49">
        <v>74404</v>
      </c>
      <c r="H5" s="28">
        <v>65536</v>
      </c>
      <c r="I5" s="49">
        <v>1510.74</v>
      </c>
      <c r="J5" s="75">
        <v>13093.812</v>
      </c>
      <c r="K5" s="76">
        <v>24802</v>
      </c>
      <c r="L5" s="42" t="s">
        <v>173</v>
      </c>
      <c r="M5" s="6" t="s">
        <v>194</v>
      </c>
    </row>
    <row r="6" spans="1:13" ht="21" x14ac:dyDescent="0.25">
      <c r="A6" s="49">
        <v>4</v>
      </c>
      <c r="B6" s="36" t="s">
        <v>189</v>
      </c>
      <c r="C6" s="36" t="s">
        <v>187</v>
      </c>
      <c r="D6" s="106" t="s">
        <v>197</v>
      </c>
      <c r="E6" s="37">
        <v>445</v>
      </c>
      <c r="F6" s="37">
        <v>7200</v>
      </c>
      <c r="G6" s="49">
        <v>63829</v>
      </c>
      <c r="H6" s="28">
        <v>65536</v>
      </c>
      <c r="I6" s="49">
        <v>1296</v>
      </c>
      <c r="J6" s="75">
        <v>11232</v>
      </c>
      <c r="K6" s="76">
        <v>21277</v>
      </c>
      <c r="L6" s="42" t="s">
        <v>173</v>
      </c>
      <c r="M6" s="6" t="s">
        <v>194</v>
      </c>
    </row>
    <row r="7" spans="1:13" ht="21" x14ac:dyDescent="0.25">
      <c r="A7" s="49">
        <v>5</v>
      </c>
      <c r="B7" s="36" t="s">
        <v>190</v>
      </c>
      <c r="C7" s="36" t="s">
        <v>191</v>
      </c>
      <c r="D7" s="106" t="s">
        <v>197</v>
      </c>
      <c r="E7" s="37">
        <v>200</v>
      </c>
      <c r="F7" s="52">
        <v>3249.2</v>
      </c>
      <c r="G7" s="49">
        <v>28805</v>
      </c>
      <c r="H7" s="28">
        <v>65536</v>
      </c>
      <c r="I7" s="49">
        <v>584.85599999999988</v>
      </c>
      <c r="J7" s="75">
        <v>5068.7519999999995</v>
      </c>
      <c r="K7" s="76">
        <v>9602</v>
      </c>
      <c r="L7" s="42" t="s">
        <v>173</v>
      </c>
      <c r="M7" s="6" t="s">
        <v>194</v>
      </c>
    </row>
    <row r="8" spans="1:13" ht="21" x14ac:dyDescent="0.25">
      <c r="A8" s="49">
        <v>6</v>
      </c>
      <c r="B8" s="36" t="s">
        <v>117</v>
      </c>
      <c r="C8" s="36" t="s">
        <v>192</v>
      </c>
      <c r="D8" s="106" t="s">
        <v>199</v>
      </c>
      <c r="E8" s="37">
        <v>550</v>
      </c>
      <c r="F8" s="37">
        <v>9625</v>
      </c>
      <c r="G8" s="49">
        <v>85326</v>
      </c>
      <c r="H8" s="28">
        <v>65536</v>
      </c>
      <c r="I8" s="49">
        <v>1734.5</v>
      </c>
      <c r="J8" s="75">
        <v>15015</v>
      </c>
      <c r="K8" s="76">
        <v>28442</v>
      </c>
      <c r="L8" s="42" t="s">
        <v>173</v>
      </c>
      <c r="M8" s="6" t="s">
        <v>194</v>
      </c>
    </row>
    <row r="9" spans="1:13" ht="21" x14ac:dyDescent="0.25">
      <c r="A9" s="49">
        <v>7</v>
      </c>
      <c r="B9" s="36" t="s">
        <v>111</v>
      </c>
      <c r="C9" s="36" t="s">
        <v>193</v>
      </c>
      <c r="D9" s="106" t="s">
        <v>200</v>
      </c>
      <c r="E9" s="37">
        <v>500</v>
      </c>
      <c r="F9" s="37">
        <v>9000</v>
      </c>
      <c r="G9" s="49">
        <v>79786</v>
      </c>
      <c r="H9" s="28">
        <v>65536</v>
      </c>
      <c r="I9" s="49">
        <v>1620</v>
      </c>
      <c r="J9" s="75">
        <v>14040</v>
      </c>
      <c r="K9" s="76">
        <v>26596</v>
      </c>
      <c r="L9" s="42" t="s">
        <v>173</v>
      </c>
      <c r="M9" s="6" t="s">
        <v>194</v>
      </c>
    </row>
    <row r="10" spans="1:13" ht="21" x14ac:dyDescent="0.25">
      <c r="A10" s="17"/>
      <c r="B10" s="36"/>
      <c r="C10" s="36"/>
      <c r="D10" s="114" t="s">
        <v>37</v>
      </c>
      <c r="E10" s="37">
        <v>3235</v>
      </c>
      <c r="F10" s="52">
        <f>SUM(F3:F9)</f>
        <v>54455.299999999996</v>
      </c>
      <c r="G10" s="49">
        <f>SUM(G3:G9)</f>
        <v>482751</v>
      </c>
      <c r="H10" s="6"/>
      <c r="I10" s="43">
        <v>9805.9539999999997</v>
      </c>
      <c r="J10" s="71">
        <v>84951</v>
      </c>
      <c r="K10" s="76">
        <f>SUM(K3:K9)</f>
        <v>160920</v>
      </c>
      <c r="L10" s="6"/>
      <c r="M10" s="6"/>
    </row>
    <row r="11" spans="1:13" ht="42" x14ac:dyDescent="0.25">
      <c r="A11" s="21" t="s">
        <v>0</v>
      </c>
      <c r="B11" s="2" t="s">
        <v>1</v>
      </c>
      <c r="C11" s="2" t="s">
        <v>2</v>
      </c>
      <c r="D11" s="100" t="s">
        <v>3</v>
      </c>
      <c r="E11" s="2" t="s">
        <v>4</v>
      </c>
      <c r="F11" s="2" t="s">
        <v>5</v>
      </c>
      <c r="G11" s="2" t="s">
        <v>6</v>
      </c>
      <c r="H11" s="21" t="s">
        <v>31</v>
      </c>
      <c r="I11" s="1" t="s">
        <v>19</v>
      </c>
      <c r="J11" s="2" t="s">
        <v>20</v>
      </c>
      <c r="K11" s="2" t="s">
        <v>21</v>
      </c>
      <c r="L11" s="2" t="s">
        <v>22</v>
      </c>
      <c r="M11" s="2" t="s">
        <v>23</v>
      </c>
    </row>
    <row r="12" spans="1:13" ht="21" x14ac:dyDescent="0.25">
      <c r="A12" s="77">
        <v>1</v>
      </c>
      <c r="B12" s="36" t="s">
        <v>195</v>
      </c>
      <c r="C12" s="36" t="s">
        <v>85</v>
      </c>
      <c r="D12" s="101" t="s">
        <v>201</v>
      </c>
      <c r="E12" s="59">
        <v>1200</v>
      </c>
      <c r="F12" s="78">
        <v>20927</v>
      </c>
      <c r="G12" s="79">
        <v>185517.85</v>
      </c>
      <c r="H12" s="28">
        <v>65537</v>
      </c>
      <c r="I12" s="75">
        <v>3766.8599999999997</v>
      </c>
      <c r="J12" s="75">
        <v>32646.120000000003</v>
      </c>
      <c r="K12" s="76">
        <v>61839.285000000003</v>
      </c>
      <c r="L12" s="42" t="s">
        <v>167</v>
      </c>
      <c r="M12" s="96" t="s">
        <v>196</v>
      </c>
    </row>
    <row r="13" spans="1:13" ht="19.5" x14ac:dyDescent="0.25">
      <c r="A13" s="77"/>
      <c r="B13" s="36"/>
      <c r="C13" s="36"/>
      <c r="D13" s="115" t="s">
        <v>37</v>
      </c>
      <c r="E13" s="59">
        <f>E12</f>
        <v>1200</v>
      </c>
      <c r="F13" s="59">
        <f t="shared" ref="F13:G13" si="0">F12</f>
        <v>20927</v>
      </c>
      <c r="G13" s="94">
        <f t="shared" si="0"/>
        <v>185517.85</v>
      </c>
      <c r="H13" s="28"/>
      <c r="I13" s="94">
        <f t="shared" ref="I13" si="1">I12</f>
        <v>3766.8599999999997</v>
      </c>
      <c r="J13" s="94">
        <f t="shared" ref="J13" si="2">J12</f>
        <v>32646.120000000003</v>
      </c>
      <c r="K13" s="94">
        <f t="shared" ref="K13" si="3">K12</f>
        <v>61839.285000000003</v>
      </c>
      <c r="L13" s="42"/>
      <c r="M13" s="6"/>
    </row>
    <row r="14" spans="1:13" ht="74.25" customHeight="1" x14ac:dyDescent="0.25">
      <c r="A14" s="21" t="s">
        <v>0</v>
      </c>
      <c r="B14" s="2" t="s">
        <v>1</v>
      </c>
      <c r="C14" s="2" t="s">
        <v>2</v>
      </c>
      <c r="D14" s="100" t="s">
        <v>3</v>
      </c>
      <c r="E14" s="2" t="s">
        <v>4</v>
      </c>
      <c r="F14" s="2" t="s">
        <v>5</v>
      </c>
      <c r="G14" s="2" t="s">
        <v>6</v>
      </c>
      <c r="H14" s="21" t="s">
        <v>31</v>
      </c>
      <c r="I14" s="1" t="s">
        <v>19</v>
      </c>
      <c r="J14" s="2" t="s">
        <v>20</v>
      </c>
      <c r="K14" s="2" t="s">
        <v>21</v>
      </c>
      <c r="L14" s="2" t="s">
        <v>22</v>
      </c>
      <c r="M14" s="2" t="s">
        <v>23</v>
      </c>
    </row>
    <row r="15" spans="1:13" ht="24.75" x14ac:dyDescent="0.25">
      <c r="A15" s="49">
        <v>1</v>
      </c>
      <c r="B15" s="46" t="s">
        <v>7</v>
      </c>
      <c r="C15" s="46" t="s">
        <v>8</v>
      </c>
      <c r="D15" s="100" t="s">
        <v>9</v>
      </c>
      <c r="E15" s="26">
        <v>650</v>
      </c>
      <c r="F15" s="26">
        <v>11449</v>
      </c>
      <c r="G15" s="32">
        <v>101495.39</v>
      </c>
      <c r="H15" s="28">
        <v>65538</v>
      </c>
      <c r="I15" s="4">
        <v>2060.8199999999997</v>
      </c>
      <c r="J15" s="4">
        <v>17860.440000000002</v>
      </c>
      <c r="K15" s="72">
        <v>33831.79</v>
      </c>
      <c r="L15" s="42" t="s">
        <v>167</v>
      </c>
      <c r="M15" s="96" t="s">
        <v>24</v>
      </c>
    </row>
    <row r="16" spans="1:13" ht="24.75" x14ac:dyDescent="0.25">
      <c r="A16" s="49">
        <v>2</v>
      </c>
      <c r="B16" s="46" t="s">
        <v>10</v>
      </c>
      <c r="C16" s="46" t="s">
        <v>8</v>
      </c>
      <c r="D16" s="100" t="s">
        <v>9</v>
      </c>
      <c r="E16" s="26">
        <v>460</v>
      </c>
      <c r="F16" s="26">
        <v>8274</v>
      </c>
      <c r="G16" s="32">
        <v>73349.009999999995</v>
      </c>
      <c r="H16" s="28">
        <v>65538</v>
      </c>
      <c r="I16" s="4">
        <v>1489.32</v>
      </c>
      <c r="J16" s="4">
        <v>12907.44</v>
      </c>
      <c r="K16" s="72">
        <v>24449.67</v>
      </c>
      <c r="L16" s="42" t="s">
        <v>167</v>
      </c>
      <c r="M16" s="96" t="s">
        <v>24</v>
      </c>
    </row>
    <row r="17" spans="1:13" ht="24.75" x14ac:dyDescent="0.25">
      <c r="A17" s="49">
        <v>3</v>
      </c>
      <c r="B17" s="46" t="s">
        <v>184</v>
      </c>
      <c r="C17" s="46" t="s">
        <v>12</v>
      </c>
      <c r="D17" s="100" t="s">
        <v>9</v>
      </c>
      <c r="E17" s="26">
        <v>700</v>
      </c>
      <c r="F17" s="26">
        <v>12190</v>
      </c>
      <c r="G17" s="32">
        <v>108064.35</v>
      </c>
      <c r="H17" s="28">
        <v>65538</v>
      </c>
      <c r="I17" s="4">
        <v>2194.1999999999998</v>
      </c>
      <c r="J17" s="4">
        <v>19016.400000000001</v>
      </c>
      <c r="K17" s="72">
        <v>36021.449999999997</v>
      </c>
      <c r="L17" s="42" t="s">
        <v>167</v>
      </c>
      <c r="M17" s="96" t="s">
        <v>24</v>
      </c>
    </row>
    <row r="18" spans="1:13" ht="24.75" x14ac:dyDescent="0.25">
      <c r="A18" s="49">
        <v>4</v>
      </c>
      <c r="B18" s="46" t="s">
        <v>13</v>
      </c>
      <c r="C18" s="46" t="s">
        <v>14</v>
      </c>
      <c r="D18" s="100" t="s">
        <v>13</v>
      </c>
      <c r="E18" s="26">
        <v>300</v>
      </c>
      <c r="F18" s="26">
        <v>5291</v>
      </c>
      <c r="G18" s="32">
        <v>46904.72</v>
      </c>
      <c r="H18" s="28">
        <v>65538</v>
      </c>
      <c r="I18" s="4">
        <v>952.38</v>
      </c>
      <c r="J18" s="4">
        <v>8253.9600000000009</v>
      </c>
      <c r="K18" s="72">
        <v>15634.9</v>
      </c>
      <c r="L18" s="42" t="s">
        <v>168</v>
      </c>
      <c r="M18" s="3" t="s">
        <v>24</v>
      </c>
    </row>
    <row r="19" spans="1:13" ht="24.75" x14ac:dyDescent="0.25">
      <c r="A19" s="49">
        <v>5</v>
      </c>
      <c r="B19" s="46" t="s">
        <v>15</v>
      </c>
      <c r="C19" s="46" t="s">
        <v>14</v>
      </c>
      <c r="D19" s="100" t="s">
        <v>13</v>
      </c>
      <c r="E19" s="26">
        <v>221</v>
      </c>
      <c r="F19" s="26">
        <v>3851</v>
      </c>
      <c r="G19" s="32">
        <v>34139.769999999997</v>
      </c>
      <c r="H19" s="28">
        <v>65538</v>
      </c>
      <c r="I19" s="4">
        <v>693.18</v>
      </c>
      <c r="J19" s="4">
        <v>6007.56</v>
      </c>
      <c r="K19" s="72">
        <v>11379.05</v>
      </c>
      <c r="L19" s="42" t="s">
        <v>168</v>
      </c>
      <c r="M19" s="3" t="s">
        <v>24</v>
      </c>
    </row>
    <row r="20" spans="1:13" ht="24.75" x14ac:dyDescent="0.25">
      <c r="A20" s="49">
        <v>6</v>
      </c>
      <c r="B20" s="46" t="s">
        <v>16</v>
      </c>
      <c r="C20" s="46" t="s">
        <v>14</v>
      </c>
      <c r="D20" s="100" t="s">
        <v>17</v>
      </c>
      <c r="E20" s="26">
        <v>370</v>
      </c>
      <c r="F20" s="26">
        <v>6471</v>
      </c>
      <c r="G20" s="32">
        <v>57365.42</v>
      </c>
      <c r="H20" s="28">
        <v>65538</v>
      </c>
      <c r="I20" s="4">
        <v>1164.78</v>
      </c>
      <c r="J20" s="4">
        <v>10094.76</v>
      </c>
      <c r="K20" s="72">
        <v>19221.8</v>
      </c>
      <c r="L20" s="42" t="s">
        <v>168</v>
      </c>
      <c r="M20" s="3" t="s">
        <v>24</v>
      </c>
    </row>
    <row r="21" spans="1:13" ht="24.75" x14ac:dyDescent="0.25">
      <c r="A21" s="34"/>
      <c r="B21" s="34"/>
      <c r="C21" s="47"/>
      <c r="D21" s="116" t="s">
        <v>37</v>
      </c>
      <c r="E21" s="26">
        <v>2701</v>
      </c>
      <c r="F21" s="26">
        <v>47526</v>
      </c>
      <c r="G21" s="32">
        <f>SUM(G15:G20)</f>
        <v>421318.66</v>
      </c>
      <c r="H21" s="28">
        <v>65538</v>
      </c>
      <c r="I21" s="4">
        <v>8554.68</v>
      </c>
      <c r="J21" s="4">
        <v>74140.56</v>
      </c>
      <c r="K21" s="8">
        <f>SUM(K15:K20)</f>
        <v>140538.66</v>
      </c>
      <c r="L21" s="3"/>
      <c r="M21" s="3"/>
    </row>
    <row r="22" spans="1:13" ht="45" customHeight="1" x14ac:dyDescent="0.25">
      <c r="A22" s="36" t="s">
        <v>26</v>
      </c>
      <c r="B22" s="25" t="s">
        <v>1</v>
      </c>
      <c r="C22" s="25" t="s">
        <v>2</v>
      </c>
      <c r="D22" s="106" t="s">
        <v>3</v>
      </c>
      <c r="E22" s="25" t="s">
        <v>4</v>
      </c>
      <c r="F22" s="11" t="s">
        <v>5</v>
      </c>
      <c r="G22" s="25" t="s">
        <v>27</v>
      </c>
      <c r="H22" s="21" t="s">
        <v>31</v>
      </c>
      <c r="I22" s="1" t="s">
        <v>19</v>
      </c>
      <c r="J22" s="2" t="s">
        <v>20</v>
      </c>
      <c r="K22" s="2" t="s">
        <v>21</v>
      </c>
      <c r="L22" s="2" t="s">
        <v>22</v>
      </c>
      <c r="M22" s="2" t="s">
        <v>23</v>
      </c>
    </row>
    <row r="23" spans="1:13" ht="24.75" x14ac:dyDescent="0.25">
      <c r="A23" s="49">
        <v>1</v>
      </c>
      <c r="B23" s="48" t="s">
        <v>124</v>
      </c>
      <c r="C23" s="36" t="s">
        <v>202</v>
      </c>
      <c r="D23" s="106" t="s">
        <v>28</v>
      </c>
      <c r="E23" s="49">
        <v>1000</v>
      </c>
      <c r="F23" s="50">
        <v>17596.75</v>
      </c>
      <c r="G23" s="49">
        <v>155996</v>
      </c>
      <c r="H23" s="28">
        <v>65585</v>
      </c>
      <c r="I23" s="4">
        <v>3168</v>
      </c>
      <c r="J23" s="4">
        <v>27451</v>
      </c>
      <c r="K23" s="8">
        <v>51999</v>
      </c>
      <c r="L23" s="42" t="s">
        <v>167</v>
      </c>
      <c r="M23" s="111" t="s">
        <v>25</v>
      </c>
    </row>
    <row r="24" spans="1:13" ht="24" x14ac:dyDescent="0.25">
      <c r="A24" s="80">
        <v>2</v>
      </c>
      <c r="B24" s="46" t="s">
        <v>29</v>
      </c>
      <c r="C24" s="36" t="s">
        <v>203</v>
      </c>
      <c r="D24" s="106" t="s">
        <v>28</v>
      </c>
      <c r="E24" s="49">
        <v>500</v>
      </c>
      <c r="F24" s="50">
        <v>8748.5</v>
      </c>
      <c r="G24" s="49">
        <v>77556</v>
      </c>
      <c r="H24" s="28">
        <v>65585</v>
      </c>
      <c r="I24" s="4">
        <v>1575.3150000000001</v>
      </c>
      <c r="J24" s="4">
        <v>13647.73</v>
      </c>
      <c r="K24" s="8">
        <v>25852</v>
      </c>
      <c r="L24" s="42" t="s">
        <v>167</v>
      </c>
      <c r="M24" s="111" t="s">
        <v>25</v>
      </c>
    </row>
    <row r="25" spans="1:13" ht="24" x14ac:dyDescent="0.25">
      <c r="A25" s="80">
        <v>3</v>
      </c>
      <c r="B25" s="46" t="s">
        <v>30</v>
      </c>
      <c r="C25" s="30" t="s">
        <v>204</v>
      </c>
      <c r="D25" s="106" t="s">
        <v>28</v>
      </c>
      <c r="E25" s="49">
        <v>500</v>
      </c>
      <c r="F25" s="49">
        <v>8745</v>
      </c>
      <c r="G25" s="49">
        <v>77525</v>
      </c>
      <c r="H25" s="28">
        <v>65585</v>
      </c>
      <c r="I25" s="4">
        <v>1574.6849999999999</v>
      </c>
      <c r="J25" s="4">
        <v>13642.27</v>
      </c>
      <c r="K25" s="8">
        <v>25842</v>
      </c>
      <c r="L25" s="42" t="s">
        <v>167</v>
      </c>
      <c r="M25" s="111" t="s">
        <v>25</v>
      </c>
    </row>
    <row r="26" spans="1:13" ht="24.75" x14ac:dyDescent="0.25">
      <c r="A26" s="17"/>
      <c r="B26" s="36"/>
      <c r="C26" s="36"/>
      <c r="D26" s="115" t="s">
        <v>37</v>
      </c>
      <c r="E26" s="37">
        <v>2000</v>
      </c>
      <c r="F26" s="93">
        <f>SUM(F23:F25)</f>
        <v>35090.25</v>
      </c>
      <c r="G26" s="49">
        <f>SUM(G23:G25)</f>
        <v>311077</v>
      </c>
      <c r="H26" s="28"/>
      <c r="I26" s="35">
        <v>6318</v>
      </c>
      <c r="J26" s="35">
        <v>54741</v>
      </c>
      <c r="K26" s="35">
        <f>SUM(K23:K25)</f>
        <v>103693</v>
      </c>
      <c r="L26" s="6"/>
      <c r="M26" s="6"/>
    </row>
    <row r="27" spans="1:13" ht="42" x14ac:dyDescent="0.25">
      <c r="A27" s="36" t="s">
        <v>26</v>
      </c>
      <c r="B27" s="25" t="s">
        <v>1</v>
      </c>
      <c r="C27" s="25" t="s">
        <v>2</v>
      </c>
      <c r="D27" s="106" t="s">
        <v>3</v>
      </c>
      <c r="E27" s="25" t="s">
        <v>4</v>
      </c>
      <c r="F27" s="11" t="s">
        <v>5</v>
      </c>
      <c r="G27" s="25" t="s">
        <v>27</v>
      </c>
      <c r="H27" s="21" t="s">
        <v>31</v>
      </c>
      <c r="I27" s="1" t="s">
        <v>19</v>
      </c>
      <c r="J27" s="2" t="s">
        <v>20</v>
      </c>
      <c r="K27" s="2" t="s">
        <v>21</v>
      </c>
      <c r="L27" s="2" t="s">
        <v>22</v>
      </c>
      <c r="M27" s="2" t="s">
        <v>23</v>
      </c>
    </row>
    <row r="28" spans="1:13" ht="24.75" x14ac:dyDescent="0.25">
      <c r="A28" s="26">
        <v>1</v>
      </c>
      <c r="B28" s="46" t="s">
        <v>33</v>
      </c>
      <c r="C28" s="46" t="s">
        <v>34</v>
      </c>
      <c r="D28" s="102" t="s">
        <v>13</v>
      </c>
      <c r="E28" s="49">
        <v>1200</v>
      </c>
      <c r="F28" s="49">
        <v>20857</v>
      </c>
      <c r="G28" s="49">
        <v>184898</v>
      </c>
      <c r="H28" s="28">
        <v>65610</v>
      </c>
      <c r="I28" s="4">
        <v>3754.5929999999998</v>
      </c>
      <c r="J28" s="4">
        <v>32537.253000000001</v>
      </c>
      <c r="K28" s="72">
        <v>61633</v>
      </c>
      <c r="L28" s="42" t="s">
        <v>167</v>
      </c>
      <c r="M28" s="96" t="s">
        <v>245</v>
      </c>
    </row>
    <row r="29" spans="1:13" ht="24.75" x14ac:dyDescent="0.25">
      <c r="A29" s="26">
        <v>2</v>
      </c>
      <c r="B29" s="46" t="s">
        <v>35</v>
      </c>
      <c r="C29" s="46" t="s">
        <v>34</v>
      </c>
      <c r="D29" s="102" t="s">
        <v>13</v>
      </c>
      <c r="E29" s="49">
        <v>600</v>
      </c>
      <c r="F29" s="49">
        <v>10282</v>
      </c>
      <c r="G29" s="49">
        <v>91150</v>
      </c>
      <c r="H29" s="28">
        <v>65610</v>
      </c>
      <c r="I29" s="4">
        <v>1851.0930000000001</v>
      </c>
      <c r="J29" s="4">
        <v>16040.253000000001</v>
      </c>
      <c r="K29" s="72">
        <v>30384</v>
      </c>
      <c r="L29" s="42" t="s">
        <v>167</v>
      </c>
      <c r="M29" s="96" t="s">
        <v>245</v>
      </c>
    </row>
    <row r="30" spans="1:13" ht="24.75" x14ac:dyDescent="0.25">
      <c r="A30" s="26">
        <v>3</v>
      </c>
      <c r="B30" s="46" t="s">
        <v>36</v>
      </c>
      <c r="C30" s="46" t="s">
        <v>34</v>
      </c>
      <c r="D30" s="102" t="s">
        <v>13</v>
      </c>
      <c r="E30" s="49">
        <v>1200</v>
      </c>
      <c r="F30" s="49">
        <v>20911</v>
      </c>
      <c r="G30" s="49">
        <v>185376</v>
      </c>
      <c r="H30" s="28">
        <v>65610</v>
      </c>
      <c r="I30" s="4">
        <v>3764.3130000000001</v>
      </c>
      <c r="J30" s="4">
        <v>32621.492999999999</v>
      </c>
      <c r="K30" s="72">
        <v>61792</v>
      </c>
      <c r="L30" s="42" t="s">
        <v>167</v>
      </c>
      <c r="M30" s="96" t="s">
        <v>245</v>
      </c>
    </row>
    <row r="31" spans="1:13" ht="21" x14ac:dyDescent="0.25">
      <c r="A31" s="34"/>
      <c r="B31" s="46"/>
      <c r="C31" s="46"/>
      <c r="D31" s="117" t="s">
        <v>37</v>
      </c>
      <c r="E31" s="49">
        <v>3000</v>
      </c>
      <c r="F31" s="49">
        <f>SUM(F28:F30)</f>
        <v>52050</v>
      </c>
      <c r="G31" s="49">
        <f>SUM(G28:G30)</f>
        <v>461424</v>
      </c>
      <c r="H31" s="6"/>
      <c r="I31" s="35">
        <v>9369.9989999999998</v>
      </c>
      <c r="J31" s="35">
        <v>81198.998999999996</v>
      </c>
      <c r="K31" s="81">
        <f>SUM(K28:K30)</f>
        <v>153809</v>
      </c>
      <c r="L31" s="6"/>
      <c r="M31" s="53"/>
    </row>
    <row r="32" spans="1:13" ht="42" x14ac:dyDescent="0.25">
      <c r="A32" s="13" t="s">
        <v>38</v>
      </c>
      <c r="B32" s="11" t="s">
        <v>39</v>
      </c>
      <c r="C32" s="11" t="s">
        <v>2</v>
      </c>
      <c r="D32" s="106" t="s">
        <v>40</v>
      </c>
      <c r="E32" s="11" t="s">
        <v>41</v>
      </c>
      <c r="F32" s="11" t="s">
        <v>42</v>
      </c>
      <c r="G32" s="11" t="s">
        <v>43</v>
      </c>
      <c r="H32" s="21" t="s">
        <v>31</v>
      </c>
      <c r="I32" s="1" t="s">
        <v>19</v>
      </c>
      <c r="J32" s="2" t="s">
        <v>20</v>
      </c>
      <c r="K32" s="2" t="s">
        <v>21</v>
      </c>
      <c r="L32" s="2" t="s">
        <v>22</v>
      </c>
      <c r="M32" s="2" t="s">
        <v>23</v>
      </c>
    </row>
    <row r="33" spans="1:13" ht="19.5" x14ac:dyDescent="0.25">
      <c r="A33" s="37">
        <v>1</v>
      </c>
      <c r="B33" s="36" t="s">
        <v>246</v>
      </c>
      <c r="C33" s="36" t="s">
        <v>44</v>
      </c>
      <c r="D33" s="101" t="s">
        <v>45</v>
      </c>
      <c r="E33" s="37">
        <v>800</v>
      </c>
      <c r="F33" s="37">
        <v>13526</v>
      </c>
      <c r="G33" s="38">
        <v>119907.99</v>
      </c>
      <c r="H33" s="28">
        <v>65610</v>
      </c>
      <c r="I33" s="4">
        <v>2434.6799999999998</v>
      </c>
      <c r="J33" s="4">
        <v>21100.560000000001</v>
      </c>
      <c r="K33" s="72">
        <v>39969.33</v>
      </c>
      <c r="L33" s="42" t="s">
        <v>168</v>
      </c>
      <c r="M33" s="3" t="s">
        <v>24</v>
      </c>
    </row>
    <row r="34" spans="1:13" ht="19.5" x14ac:dyDescent="0.25">
      <c r="A34" s="37">
        <v>2</v>
      </c>
      <c r="B34" s="36" t="s">
        <v>273</v>
      </c>
      <c r="C34" s="36" t="s">
        <v>44</v>
      </c>
      <c r="D34" s="101" t="s">
        <v>45</v>
      </c>
      <c r="E34" s="37">
        <v>713</v>
      </c>
      <c r="F34" s="37">
        <v>12068</v>
      </c>
      <c r="G34" s="38">
        <v>106982.82</v>
      </c>
      <c r="H34" s="28">
        <v>65610</v>
      </c>
      <c r="I34" s="4">
        <v>2172.2399999999998</v>
      </c>
      <c r="J34" s="4">
        <v>18826.080000000002</v>
      </c>
      <c r="K34" s="72">
        <v>35660.94</v>
      </c>
      <c r="L34" s="42" t="s">
        <v>168</v>
      </c>
      <c r="M34" s="3" t="s">
        <v>24</v>
      </c>
    </row>
    <row r="35" spans="1:13" ht="19.5" x14ac:dyDescent="0.25">
      <c r="A35" s="37">
        <v>3</v>
      </c>
      <c r="B35" s="36" t="s">
        <v>274</v>
      </c>
      <c r="C35" s="36" t="s">
        <v>44</v>
      </c>
      <c r="D35" s="101" t="s">
        <v>45</v>
      </c>
      <c r="E35" s="37">
        <v>351</v>
      </c>
      <c r="F35" s="37">
        <v>5949</v>
      </c>
      <c r="G35" s="38">
        <v>52737.85</v>
      </c>
      <c r="H35" s="28">
        <v>65610</v>
      </c>
      <c r="I35" s="4">
        <v>1070.82</v>
      </c>
      <c r="J35" s="4">
        <v>9280.44</v>
      </c>
      <c r="K35" s="72">
        <v>17579.3</v>
      </c>
      <c r="L35" s="42" t="s">
        <v>168</v>
      </c>
      <c r="M35" s="3" t="s">
        <v>24</v>
      </c>
    </row>
    <row r="36" spans="1:13" ht="19.5" x14ac:dyDescent="0.25">
      <c r="A36" s="37">
        <v>4</v>
      </c>
      <c r="B36" s="36" t="s">
        <v>275</v>
      </c>
      <c r="C36" s="36" t="s">
        <v>44</v>
      </c>
      <c r="D36" s="101" t="s">
        <v>45</v>
      </c>
      <c r="E36" s="37">
        <v>180</v>
      </c>
      <c r="F36" s="37">
        <v>3074</v>
      </c>
      <c r="G36" s="38">
        <v>27251.01</v>
      </c>
      <c r="H36" s="28">
        <v>65610</v>
      </c>
      <c r="I36" s="4">
        <v>553.31999999999994</v>
      </c>
      <c r="J36" s="4">
        <v>4795.4400000000005</v>
      </c>
      <c r="K36" s="72">
        <v>9083.67</v>
      </c>
      <c r="L36" s="42" t="s">
        <v>168</v>
      </c>
      <c r="M36" s="3" t="s">
        <v>24</v>
      </c>
    </row>
    <row r="37" spans="1:13" ht="19.5" x14ac:dyDescent="0.25">
      <c r="A37" s="37">
        <v>5</v>
      </c>
      <c r="B37" s="36" t="s">
        <v>276</v>
      </c>
      <c r="C37" s="36" t="s">
        <v>44</v>
      </c>
      <c r="D37" s="101" t="s">
        <v>45</v>
      </c>
      <c r="E37" s="37">
        <v>389</v>
      </c>
      <c r="F37" s="37">
        <v>6644</v>
      </c>
      <c r="G37" s="38">
        <v>58899</v>
      </c>
      <c r="H37" s="28">
        <v>65610</v>
      </c>
      <c r="I37" s="4">
        <v>1195.9199999999998</v>
      </c>
      <c r="J37" s="4">
        <v>10364.640000000001</v>
      </c>
      <c r="K37" s="72">
        <v>19633.02</v>
      </c>
      <c r="L37" s="42" t="s">
        <v>168</v>
      </c>
      <c r="M37" s="3" t="s">
        <v>24</v>
      </c>
    </row>
    <row r="38" spans="1:13" ht="19.5" x14ac:dyDescent="0.25">
      <c r="A38" s="37">
        <v>6</v>
      </c>
      <c r="B38" s="36" t="s">
        <v>252</v>
      </c>
      <c r="C38" s="36" t="s">
        <v>46</v>
      </c>
      <c r="D38" s="101" t="s">
        <v>45</v>
      </c>
      <c r="E38" s="37">
        <v>1500</v>
      </c>
      <c r="F38" s="37">
        <v>25374</v>
      </c>
      <c r="G38" s="38">
        <v>224940.51</v>
      </c>
      <c r="H38" s="28">
        <v>65610</v>
      </c>
      <c r="I38" s="4">
        <v>4567.32</v>
      </c>
      <c r="J38" s="4">
        <v>39583.440000000002</v>
      </c>
      <c r="K38" s="72">
        <v>74980.17</v>
      </c>
      <c r="L38" s="42" t="s">
        <v>168</v>
      </c>
      <c r="M38" s="3" t="s">
        <v>24</v>
      </c>
    </row>
    <row r="39" spans="1:13" ht="19.5" x14ac:dyDescent="0.25">
      <c r="A39" s="37">
        <v>7</v>
      </c>
      <c r="B39" s="36" t="s">
        <v>248</v>
      </c>
      <c r="C39" s="36" t="s">
        <v>46</v>
      </c>
      <c r="D39" s="101" t="s">
        <v>45</v>
      </c>
      <c r="E39" s="37">
        <v>300</v>
      </c>
      <c r="F39" s="37">
        <v>5078</v>
      </c>
      <c r="G39" s="38">
        <v>45016.47</v>
      </c>
      <c r="H39" s="28">
        <v>65610</v>
      </c>
      <c r="I39" s="4">
        <v>914.04</v>
      </c>
      <c r="J39" s="4">
        <v>7921.68</v>
      </c>
      <c r="K39" s="72">
        <v>15005.49</v>
      </c>
      <c r="L39" s="42" t="s">
        <v>168</v>
      </c>
      <c r="M39" s="3" t="s">
        <v>24</v>
      </c>
    </row>
    <row r="40" spans="1:13" ht="19.5" x14ac:dyDescent="0.25">
      <c r="A40" s="37">
        <v>8</v>
      </c>
      <c r="B40" s="36" t="s">
        <v>251</v>
      </c>
      <c r="C40" s="36" t="s">
        <v>46</v>
      </c>
      <c r="D40" s="101" t="s">
        <v>45</v>
      </c>
      <c r="E40" s="37">
        <v>600</v>
      </c>
      <c r="F40" s="37">
        <v>10157</v>
      </c>
      <c r="G40" s="38">
        <v>90041.8</v>
      </c>
      <c r="H40" s="28">
        <v>65610</v>
      </c>
      <c r="I40" s="4">
        <v>1828.26</v>
      </c>
      <c r="J40" s="4">
        <v>15844.92</v>
      </c>
      <c r="K40" s="72">
        <v>30013.94</v>
      </c>
      <c r="L40" s="42" t="s">
        <v>168</v>
      </c>
      <c r="M40" s="3" t="s">
        <v>24</v>
      </c>
    </row>
    <row r="41" spans="1:13" ht="19.5" x14ac:dyDescent="0.25">
      <c r="A41" s="37">
        <v>9</v>
      </c>
      <c r="B41" s="36" t="s">
        <v>247</v>
      </c>
      <c r="C41" s="36" t="s">
        <v>47</v>
      </c>
      <c r="D41" s="101" t="s">
        <v>45</v>
      </c>
      <c r="E41" s="37">
        <v>1000</v>
      </c>
      <c r="F41" s="37">
        <v>17300</v>
      </c>
      <c r="G41" s="38">
        <v>153364.5</v>
      </c>
      <c r="H41" s="28">
        <v>65610</v>
      </c>
      <c r="I41" s="4">
        <v>3114</v>
      </c>
      <c r="J41" s="4">
        <v>26988</v>
      </c>
      <c r="K41" s="72">
        <v>51121.5</v>
      </c>
      <c r="L41" s="42" t="s">
        <v>168</v>
      </c>
      <c r="M41" s="3" t="s">
        <v>24</v>
      </c>
    </row>
    <row r="42" spans="1:13" ht="19.5" x14ac:dyDescent="0.25">
      <c r="A42" s="37">
        <v>10</v>
      </c>
      <c r="B42" s="36" t="s">
        <v>249</v>
      </c>
      <c r="C42" s="36" t="s">
        <v>47</v>
      </c>
      <c r="D42" s="101" t="s">
        <v>45</v>
      </c>
      <c r="E42" s="37">
        <v>600</v>
      </c>
      <c r="F42" s="37">
        <v>10436</v>
      </c>
      <c r="G42" s="38">
        <v>92515.14</v>
      </c>
      <c r="H42" s="28">
        <v>65610</v>
      </c>
      <c r="I42" s="4">
        <v>1878.48</v>
      </c>
      <c r="J42" s="4">
        <v>16280.16</v>
      </c>
      <c r="K42" s="72">
        <v>30838.38</v>
      </c>
      <c r="L42" s="42" t="s">
        <v>168</v>
      </c>
      <c r="M42" s="3" t="s">
        <v>24</v>
      </c>
    </row>
    <row r="43" spans="1:13" ht="19.5" x14ac:dyDescent="0.25">
      <c r="A43" s="37">
        <v>11</v>
      </c>
      <c r="B43" s="36" t="s">
        <v>288</v>
      </c>
      <c r="C43" s="36" t="s">
        <v>48</v>
      </c>
      <c r="D43" s="101" t="s">
        <v>49</v>
      </c>
      <c r="E43" s="37">
        <v>520</v>
      </c>
      <c r="F43" s="37">
        <v>9108</v>
      </c>
      <c r="G43" s="38">
        <v>80742.42</v>
      </c>
      <c r="H43" s="28">
        <v>65610</v>
      </c>
      <c r="I43" s="4">
        <v>1639.4399999999998</v>
      </c>
      <c r="J43" s="4">
        <v>14208.480000000001</v>
      </c>
      <c r="K43" s="72">
        <v>26914.14</v>
      </c>
      <c r="L43" s="42" t="s">
        <v>169</v>
      </c>
      <c r="M43" s="54" t="s">
        <v>24</v>
      </c>
    </row>
    <row r="44" spans="1:13" ht="19.5" x14ac:dyDescent="0.25">
      <c r="A44" s="37">
        <v>12</v>
      </c>
      <c r="B44" s="15" t="s">
        <v>286</v>
      </c>
      <c r="C44" s="15" t="s">
        <v>50</v>
      </c>
      <c r="D44" s="101" t="s">
        <v>49</v>
      </c>
      <c r="E44" s="37">
        <v>323</v>
      </c>
      <c r="F44" s="37">
        <v>5649</v>
      </c>
      <c r="G44" s="38">
        <v>50078.38</v>
      </c>
      <c r="H44" s="28">
        <v>65610</v>
      </c>
      <c r="I44" s="4">
        <v>1016.8199999999999</v>
      </c>
      <c r="J44" s="4">
        <v>8812.44</v>
      </c>
      <c r="K44" s="72">
        <v>16692.8</v>
      </c>
      <c r="L44" s="42" t="s">
        <v>169</v>
      </c>
      <c r="M44" s="54" t="s">
        <v>24</v>
      </c>
    </row>
    <row r="45" spans="1:13" ht="19.5" x14ac:dyDescent="0.25">
      <c r="A45" s="37">
        <v>13</v>
      </c>
      <c r="B45" s="15" t="s">
        <v>295</v>
      </c>
      <c r="C45" s="15" t="s">
        <v>48</v>
      </c>
      <c r="D45" s="101" t="s">
        <v>49</v>
      </c>
      <c r="E45" s="37">
        <v>134</v>
      </c>
      <c r="F45" s="37">
        <v>2360</v>
      </c>
      <c r="G45" s="38">
        <v>20921.400000000001</v>
      </c>
      <c r="H45" s="28">
        <v>65610</v>
      </c>
      <c r="I45" s="4">
        <v>424.8</v>
      </c>
      <c r="J45" s="4">
        <v>3681.6</v>
      </c>
      <c r="K45" s="72">
        <v>6973.8</v>
      </c>
      <c r="L45" s="42" t="s">
        <v>169</v>
      </c>
      <c r="M45" s="54" t="s">
        <v>24</v>
      </c>
    </row>
    <row r="46" spans="1:13" ht="19.5" x14ac:dyDescent="0.25">
      <c r="A46" s="37">
        <v>14</v>
      </c>
      <c r="B46" s="15" t="s">
        <v>289</v>
      </c>
      <c r="C46" s="15" t="s">
        <v>48</v>
      </c>
      <c r="D46" s="101" t="s">
        <v>49</v>
      </c>
      <c r="E46" s="37">
        <v>600</v>
      </c>
      <c r="F46" s="37">
        <v>10447</v>
      </c>
      <c r="G46" s="38">
        <v>92612.68</v>
      </c>
      <c r="H46" s="28">
        <v>65610</v>
      </c>
      <c r="I46" s="4">
        <v>1880.46</v>
      </c>
      <c r="J46" s="4">
        <v>16297.32</v>
      </c>
      <c r="K46" s="72">
        <v>30870.880000000001</v>
      </c>
      <c r="L46" s="42" t="s">
        <v>169</v>
      </c>
      <c r="M46" s="54" t="s">
        <v>24</v>
      </c>
    </row>
    <row r="47" spans="1:13" ht="19.5" x14ac:dyDescent="0.25">
      <c r="A47" s="37">
        <v>15</v>
      </c>
      <c r="B47" s="15" t="s">
        <v>296</v>
      </c>
      <c r="C47" s="15" t="s">
        <v>51</v>
      </c>
      <c r="D47" s="101" t="s">
        <v>49</v>
      </c>
      <c r="E47" s="37">
        <v>543</v>
      </c>
      <c r="F47" s="37">
        <v>9440</v>
      </c>
      <c r="G47" s="38">
        <v>83685.600000000006</v>
      </c>
      <c r="H47" s="28">
        <v>65610</v>
      </c>
      <c r="I47" s="4">
        <v>1699.2</v>
      </c>
      <c r="J47" s="4">
        <v>14726.4</v>
      </c>
      <c r="K47" s="72">
        <v>27895.200000000001</v>
      </c>
      <c r="L47" s="42" t="s">
        <v>169</v>
      </c>
      <c r="M47" s="54" t="s">
        <v>24</v>
      </c>
    </row>
    <row r="48" spans="1:13" ht="19.5" x14ac:dyDescent="0.25">
      <c r="A48" s="37">
        <v>16</v>
      </c>
      <c r="B48" s="15" t="s">
        <v>284</v>
      </c>
      <c r="C48" s="15" t="s">
        <v>52</v>
      </c>
      <c r="D48" s="101" t="s">
        <v>49</v>
      </c>
      <c r="E48" s="37">
        <v>875</v>
      </c>
      <c r="F48" s="37">
        <v>15360</v>
      </c>
      <c r="G48" s="38">
        <v>136166.39999999999</v>
      </c>
      <c r="H48" s="28">
        <v>65610</v>
      </c>
      <c r="I48" s="4">
        <v>2764.7999999999997</v>
      </c>
      <c r="J48" s="4">
        <v>23961.600000000002</v>
      </c>
      <c r="K48" s="72">
        <v>45388.800000000003</v>
      </c>
      <c r="L48" s="42" t="s">
        <v>169</v>
      </c>
      <c r="M48" s="54" t="s">
        <v>24</v>
      </c>
    </row>
    <row r="49" spans="1:13" ht="19.5" x14ac:dyDescent="0.25">
      <c r="A49" s="37">
        <v>17</v>
      </c>
      <c r="B49" s="15" t="s">
        <v>290</v>
      </c>
      <c r="C49" s="15" t="s">
        <v>52</v>
      </c>
      <c r="D49" s="101" t="s">
        <v>49</v>
      </c>
      <c r="E49" s="37">
        <v>137</v>
      </c>
      <c r="F49" s="37">
        <v>2414</v>
      </c>
      <c r="G49" s="38">
        <v>21400.11</v>
      </c>
      <c r="H49" s="28">
        <v>65610</v>
      </c>
      <c r="I49" s="4">
        <v>434.52</v>
      </c>
      <c r="J49" s="4">
        <v>3765.84</v>
      </c>
      <c r="K49" s="72">
        <v>7133.37</v>
      </c>
      <c r="L49" s="42" t="s">
        <v>169</v>
      </c>
      <c r="M49" s="54" t="s">
        <v>24</v>
      </c>
    </row>
    <row r="50" spans="1:13" ht="19.5" x14ac:dyDescent="0.25">
      <c r="A50" s="37">
        <v>18</v>
      </c>
      <c r="B50" s="36" t="s">
        <v>281</v>
      </c>
      <c r="C50" s="36" t="s">
        <v>53</v>
      </c>
      <c r="D50" s="101" t="s">
        <v>49</v>
      </c>
      <c r="E50" s="37">
        <v>450</v>
      </c>
      <c r="F50" s="37">
        <v>7819</v>
      </c>
      <c r="G50" s="38">
        <v>69315.44</v>
      </c>
      <c r="H50" s="28">
        <v>65610</v>
      </c>
      <c r="I50" s="4">
        <v>1407.4199999999998</v>
      </c>
      <c r="J50" s="4">
        <v>12197.640000000001</v>
      </c>
      <c r="K50" s="72">
        <v>23105.15</v>
      </c>
      <c r="L50" s="42" t="s">
        <v>169</v>
      </c>
      <c r="M50" s="54" t="s">
        <v>24</v>
      </c>
    </row>
    <row r="51" spans="1:13" ht="19.5" x14ac:dyDescent="0.25">
      <c r="A51" s="37">
        <v>19</v>
      </c>
      <c r="B51" s="36" t="s">
        <v>279</v>
      </c>
      <c r="C51" s="36" t="s">
        <v>54</v>
      </c>
      <c r="D51" s="101" t="s">
        <v>49</v>
      </c>
      <c r="E51" s="37">
        <v>700</v>
      </c>
      <c r="F51" s="37">
        <v>12228</v>
      </c>
      <c r="G51" s="38">
        <v>108401.22</v>
      </c>
      <c r="H51" s="28">
        <v>65610</v>
      </c>
      <c r="I51" s="4">
        <v>2201.04</v>
      </c>
      <c r="J51" s="4">
        <v>19075.68</v>
      </c>
      <c r="K51" s="72">
        <v>36133.74</v>
      </c>
      <c r="L51" s="42" t="s">
        <v>169</v>
      </c>
      <c r="M51" s="54" t="s">
        <v>24</v>
      </c>
    </row>
    <row r="52" spans="1:13" ht="19.5" x14ac:dyDescent="0.25">
      <c r="A52" s="37">
        <v>20</v>
      </c>
      <c r="B52" s="25" t="s">
        <v>55</v>
      </c>
      <c r="C52" s="25" t="s">
        <v>56</v>
      </c>
      <c r="D52" s="101" t="s">
        <v>49</v>
      </c>
      <c r="E52" s="37">
        <v>620</v>
      </c>
      <c r="F52" s="37">
        <v>10735</v>
      </c>
      <c r="G52" s="38">
        <v>95165.77</v>
      </c>
      <c r="H52" s="28">
        <v>65610</v>
      </c>
      <c r="I52" s="4">
        <v>1932.3</v>
      </c>
      <c r="J52" s="4">
        <v>16746.600000000002</v>
      </c>
      <c r="K52" s="72">
        <v>31721.93</v>
      </c>
      <c r="L52" s="42" t="s">
        <v>169</v>
      </c>
      <c r="M52" s="54" t="s">
        <v>24</v>
      </c>
    </row>
    <row r="53" spans="1:13" ht="19.5" x14ac:dyDescent="0.25">
      <c r="A53" s="37">
        <v>21</v>
      </c>
      <c r="B53" s="36" t="s">
        <v>57</v>
      </c>
      <c r="C53" s="36" t="s">
        <v>58</v>
      </c>
      <c r="D53" s="101" t="s">
        <v>45</v>
      </c>
      <c r="E53" s="37">
        <v>350</v>
      </c>
      <c r="F53" s="37">
        <v>5992</v>
      </c>
      <c r="G53" s="38">
        <v>53119.08</v>
      </c>
      <c r="H53" s="28">
        <v>65610</v>
      </c>
      <c r="I53" s="4">
        <v>1078.56</v>
      </c>
      <c r="J53" s="4">
        <v>9347.52</v>
      </c>
      <c r="K53" s="72">
        <v>17706.36</v>
      </c>
      <c r="L53" s="42" t="s">
        <v>168</v>
      </c>
      <c r="M53" s="3" t="s">
        <v>24</v>
      </c>
    </row>
    <row r="54" spans="1:13" ht="19.5" x14ac:dyDescent="0.25">
      <c r="A54" s="37">
        <v>22</v>
      </c>
      <c r="B54" s="36" t="s">
        <v>59</v>
      </c>
      <c r="C54" s="36" t="s">
        <v>60</v>
      </c>
      <c r="D54" s="101" t="s">
        <v>45</v>
      </c>
      <c r="E54" s="37">
        <v>81</v>
      </c>
      <c r="F54" s="37">
        <v>1386</v>
      </c>
      <c r="G54" s="38">
        <v>12286.89</v>
      </c>
      <c r="H54" s="28">
        <v>65610</v>
      </c>
      <c r="I54" s="4">
        <v>249.48</v>
      </c>
      <c r="J54" s="4">
        <v>2162.16</v>
      </c>
      <c r="K54" s="72">
        <v>4095.63</v>
      </c>
      <c r="L54" s="42" t="s">
        <v>168</v>
      </c>
      <c r="M54" s="3" t="s">
        <v>24</v>
      </c>
    </row>
    <row r="55" spans="1:13" ht="19.5" x14ac:dyDescent="0.25">
      <c r="A55" s="37">
        <v>23</v>
      </c>
      <c r="B55" s="36" t="s">
        <v>61</v>
      </c>
      <c r="C55" s="36" t="s">
        <v>60</v>
      </c>
      <c r="D55" s="101" t="s">
        <v>45</v>
      </c>
      <c r="E55" s="37">
        <v>240</v>
      </c>
      <c r="F55" s="37">
        <v>4107</v>
      </c>
      <c r="G55" s="38">
        <v>36408.559999999998</v>
      </c>
      <c r="H55" s="28">
        <v>65610</v>
      </c>
      <c r="I55" s="4">
        <v>739.26</v>
      </c>
      <c r="J55" s="4">
        <v>6406.92</v>
      </c>
      <c r="K55" s="72">
        <v>12136.18</v>
      </c>
      <c r="L55" s="42" t="s">
        <v>168</v>
      </c>
      <c r="M55" s="3" t="s">
        <v>24</v>
      </c>
    </row>
    <row r="56" spans="1:13" ht="19.5" x14ac:dyDescent="0.25">
      <c r="A56" s="37">
        <v>24</v>
      </c>
      <c r="B56" s="36" t="s">
        <v>62</v>
      </c>
      <c r="C56" s="36" t="s">
        <v>63</v>
      </c>
      <c r="D56" s="101" t="s">
        <v>45</v>
      </c>
      <c r="E56" s="37">
        <v>1000</v>
      </c>
      <c r="F56" s="37">
        <v>17206</v>
      </c>
      <c r="G56" s="38">
        <v>152531.19</v>
      </c>
      <c r="H56" s="28">
        <v>65610</v>
      </c>
      <c r="I56" s="4">
        <v>3097.08</v>
      </c>
      <c r="J56" s="4">
        <v>26841.360000000001</v>
      </c>
      <c r="K56" s="72">
        <v>50843.729999999996</v>
      </c>
      <c r="L56" s="42" t="s">
        <v>168</v>
      </c>
      <c r="M56" s="3" t="s">
        <v>24</v>
      </c>
    </row>
    <row r="57" spans="1:13" ht="19.5" x14ac:dyDescent="0.25">
      <c r="A57" s="37">
        <v>25</v>
      </c>
      <c r="B57" s="36" t="s">
        <v>64</v>
      </c>
      <c r="C57" s="36" t="s">
        <v>65</v>
      </c>
      <c r="D57" s="101" t="s">
        <v>45</v>
      </c>
      <c r="E57" s="37">
        <v>900</v>
      </c>
      <c r="F57" s="37">
        <v>16126</v>
      </c>
      <c r="G57" s="38">
        <v>142956.99</v>
      </c>
      <c r="H57" s="28">
        <v>65610</v>
      </c>
      <c r="I57" s="4">
        <v>2902.68</v>
      </c>
      <c r="J57" s="4">
        <v>25156.560000000001</v>
      </c>
      <c r="K57" s="72">
        <v>47652.33</v>
      </c>
      <c r="L57" s="42" t="s">
        <v>168</v>
      </c>
      <c r="M57" s="3" t="s">
        <v>24</v>
      </c>
    </row>
    <row r="58" spans="1:13" ht="19.5" x14ac:dyDescent="0.25">
      <c r="A58" s="37">
        <v>26</v>
      </c>
      <c r="B58" s="25" t="s">
        <v>66</v>
      </c>
      <c r="C58" s="25" t="s">
        <v>67</v>
      </c>
      <c r="D58" s="101" t="s">
        <v>45</v>
      </c>
      <c r="E58" s="37">
        <v>400</v>
      </c>
      <c r="F58" s="37">
        <v>6856</v>
      </c>
      <c r="G58" s="38">
        <v>60778.44</v>
      </c>
      <c r="H58" s="28">
        <v>65610</v>
      </c>
      <c r="I58" s="4">
        <v>1234.08</v>
      </c>
      <c r="J58" s="4">
        <v>10695.36</v>
      </c>
      <c r="K58" s="72">
        <v>20259.48</v>
      </c>
      <c r="L58" s="42" t="s">
        <v>168</v>
      </c>
      <c r="M58" s="3" t="s">
        <v>24</v>
      </c>
    </row>
    <row r="59" spans="1:13" ht="19.5" x14ac:dyDescent="0.25">
      <c r="A59" s="37">
        <v>27</v>
      </c>
      <c r="B59" s="36" t="s">
        <v>68</v>
      </c>
      <c r="C59" s="36" t="s">
        <v>58</v>
      </c>
      <c r="D59" s="101" t="s">
        <v>45</v>
      </c>
      <c r="E59" s="37">
        <v>145</v>
      </c>
      <c r="F59" s="37">
        <v>2483</v>
      </c>
      <c r="G59" s="38">
        <v>22011.8</v>
      </c>
      <c r="H59" s="28">
        <v>65610</v>
      </c>
      <c r="I59" s="4">
        <v>446.94</v>
      </c>
      <c r="J59" s="4">
        <v>3873.48</v>
      </c>
      <c r="K59" s="72">
        <v>7337.26</v>
      </c>
      <c r="L59" s="42" t="s">
        <v>168</v>
      </c>
      <c r="M59" s="3" t="s">
        <v>24</v>
      </c>
    </row>
    <row r="60" spans="1:13" ht="19.5" x14ac:dyDescent="0.25">
      <c r="A60" s="37">
        <v>28</v>
      </c>
      <c r="B60" s="36" t="s">
        <v>69</v>
      </c>
      <c r="C60" s="36" t="s">
        <v>58</v>
      </c>
      <c r="D60" s="101" t="s">
        <v>45</v>
      </c>
      <c r="E60" s="37">
        <v>50</v>
      </c>
      <c r="F60" s="37">
        <v>856</v>
      </c>
      <c r="G60" s="38">
        <v>7587.9</v>
      </c>
      <c r="H60" s="28">
        <v>65610</v>
      </c>
      <c r="I60" s="4">
        <v>154.07999999999998</v>
      </c>
      <c r="J60" s="4">
        <v>1335.3600000000001</v>
      </c>
      <c r="K60" s="72">
        <v>2529.48</v>
      </c>
      <c r="L60" s="42" t="s">
        <v>168</v>
      </c>
      <c r="M60" s="3" t="s">
        <v>24</v>
      </c>
    </row>
    <row r="61" spans="1:13" ht="19.5" x14ac:dyDescent="0.25">
      <c r="A61" s="37">
        <v>29</v>
      </c>
      <c r="B61" s="36" t="s">
        <v>70</v>
      </c>
      <c r="C61" s="36" t="s">
        <v>71</v>
      </c>
      <c r="D61" s="101" t="s">
        <v>45</v>
      </c>
      <c r="E61" s="37">
        <v>600</v>
      </c>
      <c r="F61" s="37">
        <v>10159</v>
      </c>
      <c r="G61" s="38">
        <v>90059.54</v>
      </c>
      <c r="H61" s="28">
        <v>65610</v>
      </c>
      <c r="I61" s="4">
        <v>1828.62</v>
      </c>
      <c r="J61" s="4">
        <v>15848.04</v>
      </c>
      <c r="K61" s="72">
        <v>30019.84</v>
      </c>
      <c r="L61" s="42" t="s">
        <v>168</v>
      </c>
      <c r="M61" s="3" t="s">
        <v>24</v>
      </c>
    </row>
    <row r="62" spans="1:13" ht="19.5" x14ac:dyDescent="0.25">
      <c r="A62" s="37">
        <v>30</v>
      </c>
      <c r="B62" s="36" t="s">
        <v>72</v>
      </c>
      <c r="C62" s="36" t="s">
        <v>67</v>
      </c>
      <c r="D62" s="101" t="s">
        <v>45</v>
      </c>
      <c r="E62" s="37">
        <v>600</v>
      </c>
      <c r="F62" s="37">
        <v>10272</v>
      </c>
      <c r="G62" s="38">
        <v>91061.28</v>
      </c>
      <c r="H62" s="28">
        <v>65610</v>
      </c>
      <c r="I62" s="4">
        <v>1848.96</v>
      </c>
      <c r="J62" s="4">
        <v>16024.32</v>
      </c>
      <c r="K62" s="72">
        <v>30353.759999999998</v>
      </c>
      <c r="L62" s="42" t="s">
        <v>168</v>
      </c>
      <c r="M62" s="3" t="s">
        <v>24</v>
      </c>
    </row>
    <row r="63" spans="1:13" ht="19.5" x14ac:dyDescent="0.25">
      <c r="A63" s="37">
        <v>31</v>
      </c>
      <c r="B63" s="36" t="s">
        <v>73</v>
      </c>
      <c r="C63" s="36" t="s">
        <v>67</v>
      </c>
      <c r="D63" s="101" t="s">
        <v>45</v>
      </c>
      <c r="E63" s="37">
        <v>1000</v>
      </c>
      <c r="F63" s="37">
        <v>17096</v>
      </c>
      <c r="G63" s="38">
        <v>151556.04</v>
      </c>
      <c r="H63" s="28">
        <v>65610</v>
      </c>
      <c r="I63" s="4">
        <v>3077.2799999999997</v>
      </c>
      <c r="J63" s="4">
        <v>26669.760000000002</v>
      </c>
      <c r="K63" s="72">
        <v>50518.68</v>
      </c>
      <c r="L63" s="42" t="s">
        <v>168</v>
      </c>
      <c r="M63" s="3" t="s">
        <v>24</v>
      </c>
    </row>
    <row r="64" spans="1:13" ht="19.5" x14ac:dyDescent="0.25">
      <c r="A64" s="37">
        <v>32</v>
      </c>
      <c r="B64" s="36" t="s">
        <v>74</v>
      </c>
      <c r="C64" s="36" t="s">
        <v>60</v>
      </c>
      <c r="D64" s="101" t="s">
        <v>45</v>
      </c>
      <c r="E64" s="37">
        <v>424</v>
      </c>
      <c r="F64" s="37">
        <v>7258</v>
      </c>
      <c r="G64" s="38">
        <v>64342.17</v>
      </c>
      <c r="H64" s="28">
        <v>65610</v>
      </c>
      <c r="I64" s="4">
        <v>1306.44</v>
      </c>
      <c r="J64" s="4">
        <v>11322.48</v>
      </c>
      <c r="K64" s="72">
        <v>21447.39</v>
      </c>
      <c r="L64" s="42" t="s">
        <v>168</v>
      </c>
      <c r="M64" s="3" t="s">
        <v>24</v>
      </c>
    </row>
    <row r="65" spans="1:13" ht="19.5" x14ac:dyDescent="0.25">
      <c r="A65" s="37">
        <v>33</v>
      </c>
      <c r="B65" s="36" t="s">
        <v>75</v>
      </c>
      <c r="C65" s="36" t="s">
        <v>63</v>
      </c>
      <c r="D65" s="101" t="s">
        <v>45</v>
      </c>
      <c r="E65" s="37">
        <v>199</v>
      </c>
      <c r="F65" s="37">
        <v>3407</v>
      </c>
      <c r="G65" s="38">
        <v>30203.5</v>
      </c>
      <c r="H65" s="28">
        <v>65610</v>
      </c>
      <c r="I65" s="4">
        <v>613.26</v>
      </c>
      <c r="J65" s="4">
        <v>5314.92</v>
      </c>
      <c r="K65" s="72">
        <v>10067.68</v>
      </c>
      <c r="L65" s="42" t="s">
        <v>168</v>
      </c>
      <c r="M65" s="3" t="s">
        <v>24</v>
      </c>
    </row>
    <row r="66" spans="1:13" ht="19.5" x14ac:dyDescent="0.25">
      <c r="A66" s="37">
        <v>34</v>
      </c>
      <c r="B66" s="36" t="s">
        <v>76</v>
      </c>
      <c r="C66" s="36" t="s">
        <v>179</v>
      </c>
      <c r="D66" s="101" t="s">
        <v>45</v>
      </c>
      <c r="E66" s="37">
        <v>800</v>
      </c>
      <c r="F66" s="37">
        <v>13685</v>
      </c>
      <c r="G66" s="38">
        <v>121317.52</v>
      </c>
      <c r="H66" s="28">
        <v>65610</v>
      </c>
      <c r="I66" s="4">
        <v>2463.2999999999997</v>
      </c>
      <c r="J66" s="4">
        <v>21348.600000000002</v>
      </c>
      <c r="K66" s="72">
        <v>40439.18</v>
      </c>
      <c r="L66" s="42" t="s">
        <v>168</v>
      </c>
      <c r="M66" s="3" t="s">
        <v>24</v>
      </c>
    </row>
    <row r="67" spans="1:13" ht="19.5" x14ac:dyDescent="0.25">
      <c r="A67" s="30"/>
      <c r="B67" s="36"/>
      <c r="C67" s="36"/>
      <c r="D67" s="115" t="s">
        <v>37</v>
      </c>
      <c r="E67" s="37">
        <v>18124</v>
      </c>
      <c r="F67" s="37">
        <v>312055</v>
      </c>
      <c r="G67" s="38">
        <f>SUM(G33:G66)</f>
        <v>2766367.4099999992</v>
      </c>
      <c r="H67" s="55"/>
      <c r="I67" s="4">
        <v>56169.900000000016</v>
      </c>
      <c r="J67" s="4">
        <v>486805.79999999987</v>
      </c>
      <c r="K67" s="72">
        <f>SUM(K33:K66)</f>
        <v>922122.53000000014</v>
      </c>
      <c r="L67" s="56"/>
      <c r="M67" s="3"/>
    </row>
    <row r="68" spans="1:13" ht="42" x14ac:dyDescent="0.25">
      <c r="A68" s="13" t="s">
        <v>26</v>
      </c>
      <c r="B68" s="11" t="s">
        <v>1</v>
      </c>
      <c r="C68" s="11" t="s">
        <v>2</v>
      </c>
      <c r="D68" s="106" t="s">
        <v>3</v>
      </c>
      <c r="E68" s="11" t="s">
        <v>4</v>
      </c>
      <c r="F68" s="11" t="s">
        <v>5</v>
      </c>
      <c r="G68" s="11" t="s">
        <v>27</v>
      </c>
      <c r="H68" s="21" t="s">
        <v>31</v>
      </c>
      <c r="I68" s="1" t="s">
        <v>19</v>
      </c>
      <c r="J68" s="2" t="s">
        <v>20</v>
      </c>
      <c r="K68" s="2" t="s">
        <v>21</v>
      </c>
      <c r="L68" s="2" t="s">
        <v>22</v>
      </c>
      <c r="M68" s="2" t="s">
        <v>23</v>
      </c>
    </row>
    <row r="69" spans="1:13" ht="21" x14ac:dyDescent="0.25">
      <c r="A69" s="14">
        <v>1</v>
      </c>
      <c r="B69" s="15" t="s">
        <v>77</v>
      </c>
      <c r="C69" s="70" t="s">
        <v>78</v>
      </c>
      <c r="D69" s="70" t="s">
        <v>205</v>
      </c>
      <c r="E69" s="14">
        <v>1019</v>
      </c>
      <c r="F69" s="57">
        <v>18839.8</v>
      </c>
      <c r="G69" s="14">
        <v>167015</v>
      </c>
      <c r="H69" s="28">
        <v>65640</v>
      </c>
      <c r="I69" s="4">
        <v>3391.8019999999992</v>
      </c>
      <c r="J69" s="4">
        <v>29390.178</v>
      </c>
      <c r="K69" s="72">
        <v>55672</v>
      </c>
      <c r="L69" s="42" t="s">
        <v>173</v>
      </c>
      <c r="M69" s="29" t="s">
        <v>25</v>
      </c>
    </row>
    <row r="70" spans="1:13" ht="21" x14ac:dyDescent="0.25">
      <c r="A70" s="14">
        <v>2</v>
      </c>
      <c r="B70" s="15" t="s">
        <v>79</v>
      </c>
      <c r="C70" s="70" t="s">
        <v>80</v>
      </c>
      <c r="D70" s="70" t="s">
        <v>205</v>
      </c>
      <c r="E70" s="14">
        <v>124</v>
      </c>
      <c r="F70" s="57">
        <v>2046</v>
      </c>
      <c r="G70" s="14">
        <v>18138</v>
      </c>
      <c r="H70" s="28">
        <v>65640</v>
      </c>
      <c r="I70" s="4">
        <v>368.91799999999995</v>
      </c>
      <c r="J70" s="4">
        <v>3191.8500000000004</v>
      </c>
      <c r="K70" s="72">
        <v>6046</v>
      </c>
      <c r="L70" s="42" t="s">
        <v>173</v>
      </c>
      <c r="M70" s="29" t="s">
        <v>25</v>
      </c>
    </row>
    <row r="71" spans="1:13" ht="24.75" x14ac:dyDescent="0.25">
      <c r="A71" s="82">
        <v>3</v>
      </c>
      <c r="B71" s="15" t="s">
        <v>81</v>
      </c>
      <c r="C71" s="12" t="s">
        <v>82</v>
      </c>
      <c r="D71" s="70" t="s">
        <v>205</v>
      </c>
      <c r="E71" s="14">
        <v>80</v>
      </c>
      <c r="F71" s="14">
        <v>1248</v>
      </c>
      <c r="G71" s="14">
        <v>11064</v>
      </c>
      <c r="H71" s="28">
        <v>65640</v>
      </c>
      <c r="I71" s="4">
        <v>225.27799999999999</v>
      </c>
      <c r="J71" s="4">
        <v>1946.97</v>
      </c>
      <c r="K71" s="72">
        <v>3688</v>
      </c>
      <c r="L71" s="42" t="s">
        <v>169</v>
      </c>
      <c r="M71" s="29" t="s">
        <v>25</v>
      </c>
    </row>
    <row r="72" spans="1:13" x14ac:dyDescent="0.25">
      <c r="A72" s="83"/>
      <c r="B72" s="15"/>
      <c r="C72" s="15"/>
      <c r="D72" s="118" t="s">
        <v>37</v>
      </c>
      <c r="E72" s="14">
        <v>1223</v>
      </c>
      <c r="F72" s="57">
        <v>22133.8</v>
      </c>
      <c r="G72" s="14">
        <f>SUM(G69:G71)</f>
        <v>196217</v>
      </c>
      <c r="H72" s="6"/>
      <c r="I72" s="35">
        <v>3985.9979999999991</v>
      </c>
      <c r="J72" s="35">
        <v>34528.998</v>
      </c>
      <c r="K72" s="81">
        <f>SUM(K69:K71)</f>
        <v>65406</v>
      </c>
      <c r="L72" s="6"/>
      <c r="M72" s="6"/>
    </row>
    <row r="73" spans="1:13" ht="42" x14ac:dyDescent="0.25">
      <c r="A73" s="13" t="s">
        <v>26</v>
      </c>
      <c r="B73" s="11" t="s">
        <v>1</v>
      </c>
      <c r="C73" s="11" t="s">
        <v>2</v>
      </c>
      <c r="D73" s="106" t="s">
        <v>3</v>
      </c>
      <c r="E73" s="11" t="s">
        <v>4</v>
      </c>
      <c r="F73" s="11" t="s">
        <v>5</v>
      </c>
      <c r="G73" s="11" t="s">
        <v>27</v>
      </c>
      <c r="H73" s="21" t="s">
        <v>31</v>
      </c>
      <c r="I73" s="1" t="s">
        <v>19</v>
      </c>
      <c r="J73" s="2" t="s">
        <v>20</v>
      </c>
      <c r="K73" s="2" t="s">
        <v>21</v>
      </c>
      <c r="L73" s="2" t="s">
        <v>22</v>
      </c>
      <c r="M73" s="2" t="s">
        <v>23</v>
      </c>
    </row>
    <row r="74" spans="1:13" ht="21" x14ac:dyDescent="0.25">
      <c r="A74" s="59">
        <v>1</v>
      </c>
      <c r="B74" s="58" t="s">
        <v>86</v>
      </c>
      <c r="C74" s="58" t="s">
        <v>87</v>
      </c>
      <c r="D74" s="60" t="s">
        <v>88</v>
      </c>
      <c r="E74" s="16">
        <v>1356</v>
      </c>
      <c r="F74" s="16">
        <v>24915</v>
      </c>
      <c r="G74" s="16">
        <v>220871.5</v>
      </c>
      <c r="H74" s="28">
        <v>65619</v>
      </c>
      <c r="I74" s="4">
        <v>4484.7</v>
      </c>
      <c r="J74" s="4">
        <v>38867.4</v>
      </c>
      <c r="K74" s="72">
        <v>73623.83</v>
      </c>
      <c r="L74" s="42" t="s">
        <v>167</v>
      </c>
      <c r="M74" s="109" t="s">
        <v>98</v>
      </c>
    </row>
    <row r="75" spans="1:13" ht="21" x14ac:dyDescent="0.25">
      <c r="A75" s="59">
        <v>2</v>
      </c>
      <c r="B75" s="58" t="s">
        <v>89</v>
      </c>
      <c r="C75" s="58" t="s">
        <v>87</v>
      </c>
      <c r="D75" s="60" t="s">
        <v>88</v>
      </c>
      <c r="E75" s="59">
        <v>836</v>
      </c>
      <c r="F75" s="16">
        <v>15360</v>
      </c>
      <c r="G75" s="16">
        <v>136166.39999999999</v>
      </c>
      <c r="H75" s="28">
        <v>65619</v>
      </c>
      <c r="I75" s="4">
        <v>2764.7999999999997</v>
      </c>
      <c r="J75" s="4">
        <v>23961.600000000002</v>
      </c>
      <c r="K75" s="72">
        <v>45388.800000000003</v>
      </c>
      <c r="L75" s="42" t="s">
        <v>167</v>
      </c>
      <c r="M75" s="109" t="s">
        <v>98</v>
      </c>
    </row>
    <row r="76" spans="1:13" ht="21" x14ac:dyDescent="0.25">
      <c r="A76" s="59">
        <v>3</v>
      </c>
      <c r="B76" s="58" t="s">
        <v>90</v>
      </c>
      <c r="C76" s="58" t="s">
        <v>87</v>
      </c>
      <c r="D76" s="60" t="s">
        <v>88</v>
      </c>
      <c r="E76" s="16">
        <v>380</v>
      </c>
      <c r="F76" s="16">
        <v>6170</v>
      </c>
      <c r="G76" s="16">
        <v>54697.05</v>
      </c>
      <c r="H76" s="28">
        <v>65619</v>
      </c>
      <c r="I76" s="4">
        <v>1110.5999999999999</v>
      </c>
      <c r="J76" s="4">
        <v>9625.2000000000007</v>
      </c>
      <c r="K76" s="72">
        <v>18232.349999999999</v>
      </c>
      <c r="L76" s="42" t="s">
        <v>167</v>
      </c>
      <c r="M76" s="109" t="s">
        <v>98</v>
      </c>
    </row>
    <row r="77" spans="1:13" ht="21" x14ac:dyDescent="0.25">
      <c r="A77" s="59">
        <v>4</v>
      </c>
      <c r="B77" s="58" t="s">
        <v>91</v>
      </c>
      <c r="C77" s="60" t="s">
        <v>92</v>
      </c>
      <c r="D77" s="60" t="s">
        <v>88</v>
      </c>
      <c r="E77" s="16">
        <v>866</v>
      </c>
      <c r="F77" s="16">
        <v>15555</v>
      </c>
      <c r="G77" s="16">
        <v>137895.1</v>
      </c>
      <c r="H77" s="28">
        <v>65619</v>
      </c>
      <c r="I77" s="4">
        <v>2799.9</v>
      </c>
      <c r="J77" s="4">
        <v>24265.8</v>
      </c>
      <c r="K77" s="72">
        <v>45965.03</v>
      </c>
      <c r="L77" s="42" t="s">
        <v>167</v>
      </c>
      <c r="M77" s="109" t="s">
        <v>98</v>
      </c>
    </row>
    <row r="78" spans="1:13" ht="21" x14ac:dyDescent="0.25">
      <c r="A78" s="59">
        <v>5</v>
      </c>
      <c r="B78" s="58" t="s">
        <v>93</v>
      </c>
      <c r="C78" s="58" t="s">
        <v>92</v>
      </c>
      <c r="D78" s="60" t="s">
        <v>88</v>
      </c>
      <c r="E78" s="16">
        <v>957</v>
      </c>
      <c r="F78" s="16">
        <v>16525</v>
      </c>
      <c r="G78" s="16">
        <v>146494.1</v>
      </c>
      <c r="H78" s="28">
        <v>65619</v>
      </c>
      <c r="I78" s="4">
        <v>2974.5</v>
      </c>
      <c r="J78" s="4">
        <v>25779</v>
      </c>
      <c r="K78" s="72">
        <v>48831.38</v>
      </c>
      <c r="L78" s="42" t="s">
        <v>167</v>
      </c>
      <c r="M78" s="109" t="s">
        <v>98</v>
      </c>
    </row>
    <row r="79" spans="1:13" ht="21" x14ac:dyDescent="0.25">
      <c r="A79" s="59">
        <v>6</v>
      </c>
      <c r="B79" s="58" t="s">
        <v>94</v>
      </c>
      <c r="C79" s="58" t="s">
        <v>92</v>
      </c>
      <c r="D79" s="60" t="s">
        <v>88</v>
      </c>
      <c r="E79" s="16">
        <v>1081</v>
      </c>
      <c r="F79" s="16">
        <v>18410</v>
      </c>
      <c r="G79" s="16">
        <v>163204.70000000001</v>
      </c>
      <c r="H79" s="28">
        <v>65619</v>
      </c>
      <c r="I79" s="4">
        <v>3313.7999999999997</v>
      </c>
      <c r="J79" s="4">
        <v>28719.600000000002</v>
      </c>
      <c r="K79" s="72">
        <v>54401.55</v>
      </c>
      <c r="L79" s="42" t="s">
        <v>167</v>
      </c>
      <c r="M79" s="109" t="s">
        <v>98</v>
      </c>
    </row>
    <row r="80" spans="1:13" ht="21" x14ac:dyDescent="0.25">
      <c r="A80" s="59">
        <v>7</v>
      </c>
      <c r="B80" s="58" t="s">
        <v>95</v>
      </c>
      <c r="C80" s="58" t="s">
        <v>92</v>
      </c>
      <c r="D80" s="60" t="s">
        <v>88</v>
      </c>
      <c r="E80" s="16">
        <v>558</v>
      </c>
      <c r="F80" s="16">
        <v>10175</v>
      </c>
      <c r="G80" s="16">
        <v>90201.38</v>
      </c>
      <c r="H80" s="28">
        <v>65619</v>
      </c>
      <c r="I80" s="4">
        <v>1831.5</v>
      </c>
      <c r="J80" s="4">
        <v>15873</v>
      </c>
      <c r="K80" s="72">
        <v>30067.13</v>
      </c>
      <c r="L80" s="42" t="s">
        <v>167</v>
      </c>
      <c r="M80" s="109" t="s">
        <v>98</v>
      </c>
    </row>
    <row r="81" spans="1:13" ht="21" x14ac:dyDescent="0.25">
      <c r="A81" s="59">
        <v>8</v>
      </c>
      <c r="B81" s="58" t="s">
        <v>96</v>
      </c>
      <c r="C81" s="58" t="s">
        <v>92</v>
      </c>
      <c r="D81" s="60" t="s">
        <v>88</v>
      </c>
      <c r="E81" s="16">
        <v>1320</v>
      </c>
      <c r="F81" s="16">
        <v>24135</v>
      </c>
      <c r="G81" s="16">
        <v>213956.8</v>
      </c>
      <c r="H81" s="28">
        <v>65619</v>
      </c>
      <c r="I81" s="4">
        <v>4344.3</v>
      </c>
      <c r="J81" s="4">
        <v>37650.6</v>
      </c>
      <c r="K81" s="72">
        <v>71318.929999999993</v>
      </c>
      <c r="L81" s="42" t="s">
        <v>167</v>
      </c>
      <c r="M81" s="109" t="s">
        <v>98</v>
      </c>
    </row>
    <row r="82" spans="1:13" ht="21" x14ac:dyDescent="0.25">
      <c r="A82" s="59">
        <v>9</v>
      </c>
      <c r="B82" s="58" t="s">
        <v>97</v>
      </c>
      <c r="C82" s="58" t="s">
        <v>92</v>
      </c>
      <c r="D82" s="60" t="s">
        <v>88</v>
      </c>
      <c r="E82" s="16">
        <v>219</v>
      </c>
      <c r="F82" s="16">
        <v>3730</v>
      </c>
      <c r="G82" s="16">
        <v>33066.449999999997</v>
      </c>
      <c r="H82" s="28">
        <v>65619</v>
      </c>
      <c r="I82" s="4">
        <v>671.4</v>
      </c>
      <c r="J82" s="4">
        <v>5818.8</v>
      </c>
      <c r="K82" s="72">
        <v>11022.15</v>
      </c>
      <c r="L82" s="42" t="s">
        <v>167</v>
      </c>
      <c r="M82" s="109" t="s">
        <v>98</v>
      </c>
    </row>
    <row r="83" spans="1:13" ht="19.5" x14ac:dyDescent="0.5">
      <c r="A83" s="22"/>
      <c r="B83" s="90"/>
      <c r="C83" s="90"/>
      <c r="D83" s="119" t="s">
        <v>37</v>
      </c>
      <c r="E83" s="19">
        <v>7573</v>
      </c>
      <c r="F83" s="19">
        <v>134975</v>
      </c>
      <c r="G83" s="20">
        <f>SUM(G74:G82)</f>
        <v>1196553.48</v>
      </c>
      <c r="H83" s="7"/>
      <c r="I83" s="18">
        <v>24295.5</v>
      </c>
      <c r="J83" s="18">
        <v>210561</v>
      </c>
      <c r="K83" s="73">
        <f>SUM(K74:K82)</f>
        <v>398851.15</v>
      </c>
      <c r="L83" s="7"/>
      <c r="M83" s="7"/>
    </row>
    <row r="84" spans="1:13" ht="42" x14ac:dyDescent="0.25">
      <c r="A84" s="13" t="s">
        <v>26</v>
      </c>
      <c r="B84" s="11" t="s">
        <v>1</v>
      </c>
      <c r="C84" s="11" t="s">
        <v>2</v>
      </c>
      <c r="D84" s="106" t="s">
        <v>3</v>
      </c>
      <c r="E84" s="11" t="s">
        <v>4</v>
      </c>
      <c r="F84" s="11" t="s">
        <v>5</v>
      </c>
      <c r="G84" s="11" t="s">
        <v>27</v>
      </c>
      <c r="H84" s="21" t="s">
        <v>31</v>
      </c>
      <c r="I84" s="1" t="s">
        <v>19</v>
      </c>
      <c r="J84" s="2" t="s">
        <v>20</v>
      </c>
      <c r="K84" s="2" t="s">
        <v>21</v>
      </c>
      <c r="L84" s="2" t="s">
        <v>22</v>
      </c>
      <c r="M84" s="2" t="s">
        <v>23</v>
      </c>
    </row>
    <row r="85" spans="1:13" ht="21" x14ac:dyDescent="0.25">
      <c r="A85" s="59">
        <v>1</v>
      </c>
      <c r="B85" s="58" t="s">
        <v>99</v>
      </c>
      <c r="C85" s="58" t="s">
        <v>100</v>
      </c>
      <c r="D85" s="60" t="s">
        <v>101</v>
      </c>
      <c r="E85" s="61">
        <v>1747</v>
      </c>
      <c r="F85" s="62">
        <v>30925</v>
      </c>
      <c r="G85" s="72">
        <v>274150.13</v>
      </c>
      <c r="H85" s="28">
        <v>65659</v>
      </c>
      <c r="I85" s="4">
        <v>5566.5</v>
      </c>
      <c r="J85" s="4">
        <v>48243</v>
      </c>
      <c r="K85" s="72">
        <v>91383.38</v>
      </c>
      <c r="L85" s="42" t="s">
        <v>167</v>
      </c>
      <c r="M85" s="109" t="s">
        <v>98</v>
      </c>
    </row>
    <row r="86" spans="1:13" ht="21" x14ac:dyDescent="0.25">
      <c r="A86" s="59">
        <v>2</v>
      </c>
      <c r="B86" s="58" t="s">
        <v>102</v>
      </c>
      <c r="C86" s="58" t="s">
        <v>100</v>
      </c>
      <c r="D86" s="60" t="s">
        <v>101</v>
      </c>
      <c r="E86" s="61">
        <v>1382</v>
      </c>
      <c r="F86" s="62">
        <v>25275</v>
      </c>
      <c r="G86" s="92">
        <v>224062.88</v>
      </c>
      <c r="H86" s="28">
        <v>65659</v>
      </c>
      <c r="I86" s="4">
        <v>4549.5</v>
      </c>
      <c r="J86" s="4">
        <v>39429</v>
      </c>
      <c r="K86" s="72">
        <v>74687.63</v>
      </c>
      <c r="L86" s="42" t="s">
        <v>167</v>
      </c>
      <c r="M86" s="109" t="s">
        <v>98</v>
      </c>
    </row>
    <row r="87" spans="1:13" ht="21" x14ac:dyDescent="0.25">
      <c r="A87" s="59">
        <v>3</v>
      </c>
      <c r="B87" s="58" t="s">
        <v>103</v>
      </c>
      <c r="C87" s="58" t="s">
        <v>104</v>
      </c>
      <c r="D87" s="60" t="s">
        <v>101</v>
      </c>
      <c r="E87" s="61">
        <v>1090</v>
      </c>
      <c r="F87" s="62">
        <v>20200</v>
      </c>
      <c r="G87" s="92">
        <v>179073</v>
      </c>
      <c r="H87" s="28">
        <v>65659</v>
      </c>
      <c r="I87" s="4">
        <v>3636</v>
      </c>
      <c r="J87" s="4">
        <v>31512</v>
      </c>
      <c r="K87" s="72">
        <v>59691</v>
      </c>
      <c r="L87" s="42" t="s">
        <v>167</v>
      </c>
      <c r="M87" s="109" t="s">
        <v>98</v>
      </c>
    </row>
    <row r="88" spans="1:13" ht="21" x14ac:dyDescent="0.25">
      <c r="A88" s="59">
        <v>4</v>
      </c>
      <c r="B88" s="58" t="s">
        <v>105</v>
      </c>
      <c r="C88" s="58" t="s">
        <v>104</v>
      </c>
      <c r="D88" s="60" t="s">
        <v>101</v>
      </c>
      <c r="E88" s="61">
        <v>2300</v>
      </c>
      <c r="F88" s="62">
        <v>41530</v>
      </c>
      <c r="G88" s="92">
        <v>368163.45</v>
      </c>
      <c r="H88" s="28">
        <v>65659</v>
      </c>
      <c r="I88" s="4">
        <v>7475.4</v>
      </c>
      <c r="J88" s="4">
        <v>64786.8</v>
      </c>
      <c r="K88" s="72">
        <v>122721.15</v>
      </c>
      <c r="L88" s="42" t="s">
        <v>167</v>
      </c>
      <c r="M88" s="109" t="s">
        <v>98</v>
      </c>
    </row>
    <row r="89" spans="1:13" ht="21" x14ac:dyDescent="0.25">
      <c r="A89" s="59">
        <v>5</v>
      </c>
      <c r="B89" s="58" t="s">
        <v>106</v>
      </c>
      <c r="C89" s="58" t="s">
        <v>87</v>
      </c>
      <c r="D89" s="60" t="s">
        <v>88</v>
      </c>
      <c r="E89" s="61">
        <v>1690</v>
      </c>
      <c r="F89" s="62">
        <v>29955</v>
      </c>
      <c r="G89" s="92">
        <v>265551.08</v>
      </c>
      <c r="H89" s="28">
        <v>65659</v>
      </c>
      <c r="I89" s="4">
        <v>5391.9</v>
      </c>
      <c r="J89" s="4">
        <v>46729.8</v>
      </c>
      <c r="K89" s="72">
        <v>88517.03</v>
      </c>
      <c r="L89" s="42" t="s">
        <v>167</v>
      </c>
      <c r="M89" s="109" t="s">
        <v>98</v>
      </c>
    </row>
    <row r="90" spans="1:13" ht="19.5" x14ac:dyDescent="0.25">
      <c r="A90" s="22"/>
      <c r="B90" s="58"/>
      <c r="C90" s="58"/>
      <c r="D90" s="120" t="s">
        <v>37</v>
      </c>
      <c r="E90" s="59">
        <v>8209</v>
      </c>
      <c r="F90" s="84">
        <v>147885</v>
      </c>
      <c r="G90" s="92">
        <f>SUM(G85:G89)</f>
        <v>1311000.54</v>
      </c>
      <c r="H90" s="6"/>
      <c r="I90" s="4">
        <v>26619.300000000003</v>
      </c>
      <c r="J90" s="4">
        <v>230700.59999999998</v>
      </c>
      <c r="K90" s="72">
        <f>SUM(K85:K89)</f>
        <v>437000.19000000006</v>
      </c>
      <c r="L90" s="6"/>
      <c r="M90" s="6"/>
    </row>
    <row r="91" spans="1:13" ht="42" x14ac:dyDescent="0.25">
      <c r="A91" s="13" t="s">
        <v>26</v>
      </c>
      <c r="B91" s="11" t="s">
        <v>1</v>
      </c>
      <c r="C91" s="11" t="s">
        <v>2</v>
      </c>
      <c r="D91" s="106" t="s">
        <v>3</v>
      </c>
      <c r="E91" s="11" t="s">
        <v>4</v>
      </c>
      <c r="F91" s="11" t="s">
        <v>5</v>
      </c>
      <c r="G91" s="11" t="s">
        <v>27</v>
      </c>
      <c r="H91" s="21" t="s">
        <v>31</v>
      </c>
      <c r="I91" s="1" t="s">
        <v>19</v>
      </c>
      <c r="J91" s="2" t="s">
        <v>20</v>
      </c>
      <c r="K91" s="2" t="s">
        <v>21</v>
      </c>
      <c r="L91" s="2" t="s">
        <v>22</v>
      </c>
      <c r="M91" s="2" t="s">
        <v>23</v>
      </c>
    </row>
    <row r="92" spans="1:13" ht="21" x14ac:dyDescent="0.25">
      <c r="A92" s="37">
        <v>1</v>
      </c>
      <c r="B92" s="97" t="s">
        <v>107</v>
      </c>
      <c r="C92" s="36" t="s">
        <v>206</v>
      </c>
      <c r="D92" s="101" t="s">
        <v>207</v>
      </c>
      <c r="E92" s="37">
        <v>591</v>
      </c>
      <c r="F92" s="52">
        <v>9751.5</v>
      </c>
      <c r="G92" s="91">
        <v>86448</v>
      </c>
      <c r="H92" s="28">
        <v>65688</v>
      </c>
      <c r="I92" s="4">
        <v>1755.9960000000001</v>
      </c>
      <c r="J92" s="4">
        <v>15212.803</v>
      </c>
      <c r="K92" s="72">
        <v>28816</v>
      </c>
      <c r="L92" s="42" t="s">
        <v>172</v>
      </c>
      <c r="M92" s="29" t="s">
        <v>25</v>
      </c>
    </row>
    <row r="93" spans="1:13" ht="21" x14ac:dyDescent="0.25">
      <c r="A93" s="37">
        <v>2</v>
      </c>
      <c r="B93" s="97" t="s">
        <v>108</v>
      </c>
      <c r="C93" s="36" t="s">
        <v>208</v>
      </c>
      <c r="D93" s="101" t="s">
        <v>207</v>
      </c>
      <c r="E93" s="37">
        <v>133</v>
      </c>
      <c r="F93" s="52">
        <v>2241</v>
      </c>
      <c r="G93" s="37">
        <v>19867</v>
      </c>
      <c r="H93" s="28">
        <v>65688</v>
      </c>
      <c r="I93" s="4">
        <v>404.10599999999999</v>
      </c>
      <c r="J93" s="4">
        <v>3496.4230000000002</v>
      </c>
      <c r="K93" s="72">
        <v>6623</v>
      </c>
      <c r="L93" s="42" t="s">
        <v>172</v>
      </c>
      <c r="M93" s="29" t="s">
        <v>25</v>
      </c>
    </row>
    <row r="94" spans="1:13" ht="21" x14ac:dyDescent="0.25">
      <c r="A94" s="37">
        <v>3</v>
      </c>
      <c r="B94" s="97" t="s">
        <v>109</v>
      </c>
      <c r="C94" s="36" t="s">
        <v>209</v>
      </c>
      <c r="D94" s="101" t="s">
        <v>207</v>
      </c>
      <c r="E94" s="37">
        <v>454</v>
      </c>
      <c r="F94" s="52">
        <v>8035.8</v>
      </c>
      <c r="G94" s="37">
        <v>71238</v>
      </c>
      <c r="H94" s="28">
        <v>65688</v>
      </c>
      <c r="I94" s="4">
        <v>1447.17</v>
      </c>
      <c r="J94" s="4">
        <v>12536.311000000002</v>
      </c>
      <c r="K94" s="72">
        <v>23746</v>
      </c>
      <c r="L94" s="42" t="s">
        <v>172</v>
      </c>
      <c r="M94" s="29" t="s">
        <v>25</v>
      </c>
    </row>
    <row r="95" spans="1:13" ht="21" x14ac:dyDescent="0.25">
      <c r="A95" s="37">
        <v>4</v>
      </c>
      <c r="B95" s="97" t="s">
        <v>110</v>
      </c>
      <c r="C95" s="36" t="s">
        <v>210</v>
      </c>
      <c r="D95" s="106" t="s">
        <v>211</v>
      </c>
      <c r="E95" s="37">
        <v>500</v>
      </c>
      <c r="F95" s="52">
        <v>8000</v>
      </c>
      <c r="G95" s="37">
        <v>70921</v>
      </c>
      <c r="H95" s="28">
        <v>65688</v>
      </c>
      <c r="I95" s="4">
        <v>1440.7260000000001</v>
      </c>
      <c r="J95" s="4">
        <v>12480.463</v>
      </c>
      <c r="K95" s="72">
        <v>23641</v>
      </c>
      <c r="L95" s="42" t="s">
        <v>171</v>
      </c>
      <c r="M95" s="29" t="s">
        <v>25</v>
      </c>
    </row>
    <row r="96" spans="1:13" ht="19.5" x14ac:dyDescent="0.25">
      <c r="A96" s="30"/>
      <c r="B96" s="36"/>
      <c r="C96" s="36"/>
      <c r="D96" s="115" t="s">
        <v>37</v>
      </c>
      <c r="E96" s="37">
        <v>1678</v>
      </c>
      <c r="F96" s="38">
        <v>28028.3</v>
      </c>
      <c r="G96" s="37">
        <f>SUM(G92:G95)</f>
        <v>248474</v>
      </c>
      <c r="H96" s="6"/>
      <c r="I96" s="4">
        <v>5047.9979999999996</v>
      </c>
      <c r="J96" s="4">
        <v>43726</v>
      </c>
      <c r="K96" s="72">
        <f>SUM(K92:K95)</f>
        <v>82826</v>
      </c>
      <c r="L96" s="6"/>
      <c r="M96" s="6"/>
    </row>
    <row r="97" spans="1:13" ht="42" x14ac:dyDescent="0.25">
      <c r="A97" s="13" t="s">
        <v>26</v>
      </c>
      <c r="B97" s="11" t="s">
        <v>1</v>
      </c>
      <c r="C97" s="11" t="s">
        <v>2</v>
      </c>
      <c r="D97" s="106" t="s">
        <v>3</v>
      </c>
      <c r="E97" s="11" t="s">
        <v>4</v>
      </c>
      <c r="F97" s="11" t="s">
        <v>5</v>
      </c>
      <c r="G97" s="11" t="s">
        <v>27</v>
      </c>
      <c r="H97" s="21" t="s">
        <v>31</v>
      </c>
      <c r="I97" s="1" t="s">
        <v>19</v>
      </c>
      <c r="J97" s="2" t="s">
        <v>20</v>
      </c>
      <c r="K97" s="2" t="s">
        <v>21</v>
      </c>
      <c r="L97" s="2" t="s">
        <v>22</v>
      </c>
      <c r="M97" s="2" t="s">
        <v>23</v>
      </c>
    </row>
    <row r="98" spans="1:13" ht="21" x14ac:dyDescent="0.25">
      <c r="A98" s="37">
        <v>1</v>
      </c>
      <c r="B98" s="36" t="s">
        <v>111</v>
      </c>
      <c r="C98" s="36" t="s">
        <v>212</v>
      </c>
      <c r="D98" s="101" t="s">
        <v>200</v>
      </c>
      <c r="E98" s="37">
        <v>209</v>
      </c>
      <c r="F98" s="63">
        <v>3553</v>
      </c>
      <c r="G98" s="37">
        <v>31498</v>
      </c>
      <c r="H98" s="28">
        <v>65710</v>
      </c>
      <c r="I98" s="4">
        <v>639.86799999999994</v>
      </c>
      <c r="J98" s="4">
        <v>5542.68</v>
      </c>
      <c r="K98" s="72">
        <v>10500</v>
      </c>
      <c r="L98" s="42" t="s">
        <v>173</v>
      </c>
      <c r="M98" s="29" t="s">
        <v>25</v>
      </c>
    </row>
    <row r="99" spans="1:13" ht="21" x14ac:dyDescent="0.25">
      <c r="A99" s="37">
        <v>2</v>
      </c>
      <c r="B99" s="36" t="s">
        <v>112</v>
      </c>
      <c r="C99" s="36" t="s">
        <v>213</v>
      </c>
      <c r="D99" s="101" t="s">
        <v>214</v>
      </c>
      <c r="E99" s="37">
        <v>516</v>
      </c>
      <c r="F99" s="63">
        <v>8333</v>
      </c>
      <c r="G99" s="37">
        <v>73870</v>
      </c>
      <c r="H99" s="28">
        <v>65710</v>
      </c>
      <c r="I99" s="4">
        <v>1500.268</v>
      </c>
      <c r="J99" s="4">
        <v>12999.48</v>
      </c>
      <c r="K99" s="72">
        <v>24624</v>
      </c>
      <c r="L99" s="42" t="s">
        <v>173</v>
      </c>
      <c r="M99" s="29" t="s">
        <v>25</v>
      </c>
    </row>
    <row r="100" spans="1:13" ht="21" x14ac:dyDescent="0.25">
      <c r="A100" s="37">
        <v>3</v>
      </c>
      <c r="B100" s="36" t="s">
        <v>113</v>
      </c>
      <c r="C100" s="36" t="s">
        <v>213</v>
      </c>
      <c r="D100" s="101" t="s">
        <v>214</v>
      </c>
      <c r="E100" s="37">
        <v>652</v>
      </c>
      <c r="F100" s="63">
        <v>10138</v>
      </c>
      <c r="G100" s="37">
        <v>89876</v>
      </c>
      <c r="H100" s="28">
        <v>65710</v>
      </c>
      <c r="I100" s="4">
        <v>1825.1679999999999</v>
      </c>
      <c r="J100" s="4">
        <v>15815.04</v>
      </c>
      <c r="K100" s="72">
        <v>29959</v>
      </c>
      <c r="L100" s="42" t="s">
        <v>173</v>
      </c>
      <c r="M100" s="29" t="s">
        <v>25</v>
      </c>
    </row>
    <row r="101" spans="1:13" ht="21" x14ac:dyDescent="0.25">
      <c r="A101" s="37">
        <v>4</v>
      </c>
      <c r="B101" s="36" t="s">
        <v>114</v>
      </c>
      <c r="C101" s="36" t="s">
        <v>213</v>
      </c>
      <c r="D101" s="101" t="s">
        <v>214</v>
      </c>
      <c r="E101" s="37">
        <v>698</v>
      </c>
      <c r="F101" s="63">
        <v>10515</v>
      </c>
      <c r="G101" s="37">
        <v>93214</v>
      </c>
      <c r="H101" s="28">
        <v>65710</v>
      </c>
      <c r="I101" s="4">
        <v>1893.0279999999998</v>
      </c>
      <c r="J101" s="4">
        <v>16403.400000000001</v>
      </c>
      <c r="K101" s="72">
        <v>31072</v>
      </c>
      <c r="L101" s="42" t="s">
        <v>173</v>
      </c>
      <c r="M101" s="29" t="s">
        <v>25</v>
      </c>
    </row>
    <row r="102" spans="1:13" ht="21" x14ac:dyDescent="0.25">
      <c r="A102" s="37">
        <v>5</v>
      </c>
      <c r="B102" s="36" t="s">
        <v>189</v>
      </c>
      <c r="C102" s="36" t="s">
        <v>215</v>
      </c>
      <c r="D102" s="101" t="s">
        <v>115</v>
      </c>
      <c r="E102" s="37">
        <v>216</v>
      </c>
      <c r="F102" s="63">
        <v>3559</v>
      </c>
      <c r="G102" s="37">
        <v>31551</v>
      </c>
      <c r="H102" s="28">
        <v>65710</v>
      </c>
      <c r="I102" s="4">
        <v>640.94799999999998</v>
      </c>
      <c r="J102" s="4">
        <v>5552.04</v>
      </c>
      <c r="K102" s="72">
        <v>10517</v>
      </c>
      <c r="L102" s="42" t="s">
        <v>173</v>
      </c>
      <c r="M102" s="29" t="s">
        <v>25</v>
      </c>
    </row>
    <row r="103" spans="1:13" ht="21" x14ac:dyDescent="0.25">
      <c r="A103" s="37">
        <v>6</v>
      </c>
      <c r="B103" s="36" t="s">
        <v>116</v>
      </c>
      <c r="C103" s="36" t="s">
        <v>215</v>
      </c>
      <c r="D103" s="101" t="s">
        <v>216</v>
      </c>
      <c r="E103" s="37">
        <v>759</v>
      </c>
      <c r="F103" s="63">
        <v>12220</v>
      </c>
      <c r="G103" s="37">
        <v>108331</v>
      </c>
      <c r="H103" s="28">
        <v>65710</v>
      </c>
      <c r="I103" s="4">
        <v>2199.9279999999999</v>
      </c>
      <c r="J103" s="4">
        <v>19063.2</v>
      </c>
      <c r="K103" s="72">
        <v>36111</v>
      </c>
      <c r="L103" s="42" t="s">
        <v>173</v>
      </c>
      <c r="M103" s="29" t="s">
        <v>25</v>
      </c>
    </row>
    <row r="104" spans="1:13" ht="21" x14ac:dyDescent="0.25">
      <c r="A104" s="69">
        <v>7</v>
      </c>
      <c r="B104" s="36" t="s">
        <v>117</v>
      </c>
      <c r="C104" s="36" t="s">
        <v>217</v>
      </c>
      <c r="D104" s="101" t="s">
        <v>218</v>
      </c>
      <c r="E104" s="37">
        <v>298</v>
      </c>
      <c r="F104" s="63">
        <v>5215</v>
      </c>
      <c r="G104" s="37">
        <v>46232</v>
      </c>
      <c r="H104" s="28">
        <v>65710</v>
      </c>
      <c r="I104" s="4">
        <v>939.02799999999991</v>
      </c>
      <c r="J104" s="4">
        <v>8135.4000000000005</v>
      </c>
      <c r="K104" s="72">
        <v>15411</v>
      </c>
      <c r="L104" s="42" t="s">
        <v>173</v>
      </c>
      <c r="M104" s="29" t="s">
        <v>25</v>
      </c>
    </row>
    <row r="105" spans="1:13" ht="21" x14ac:dyDescent="0.25">
      <c r="A105" s="69">
        <v>8</v>
      </c>
      <c r="B105" s="36" t="s">
        <v>118</v>
      </c>
      <c r="C105" s="36" t="s">
        <v>219</v>
      </c>
      <c r="D105" s="101" t="s">
        <v>216</v>
      </c>
      <c r="E105" s="37">
        <v>163</v>
      </c>
      <c r="F105" s="63">
        <v>2696</v>
      </c>
      <c r="G105" s="37">
        <v>23903</v>
      </c>
      <c r="H105" s="28">
        <v>65710</v>
      </c>
      <c r="I105" s="4">
        <v>485.60799999999995</v>
      </c>
      <c r="J105" s="4">
        <v>4205.76</v>
      </c>
      <c r="K105" s="72">
        <v>7968</v>
      </c>
      <c r="L105" s="42" t="s">
        <v>173</v>
      </c>
      <c r="M105" s="29" t="s">
        <v>25</v>
      </c>
    </row>
    <row r="106" spans="1:13" ht="21" x14ac:dyDescent="0.25">
      <c r="A106" s="69">
        <v>9</v>
      </c>
      <c r="B106" s="36" t="s">
        <v>119</v>
      </c>
      <c r="C106" s="36" t="s">
        <v>219</v>
      </c>
      <c r="D106" s="101" t="s">
        <v>216</v>
      </c>
      <c r="E106" s="37">
        <v>907</v>
      </c>
      <c r="F106" s="63">
        <v>14703</v>
      </c>
      <c r="G106" s="37">
        <v>130343</v>
      </c>
      <c r="H106" s="28">
        <v>65710</v>
      </c>
      <c r="I106" s="4">
        <v>2646.8679999999999</v>
      </c>
      <c r="J106" s="4">
        <v>22936.68</v>
      </c>
      <c r="K106" s="72">
        <v>43448</v>
      </c>
      <c r="L106" s="42" t="s">
        <v>173</v>
      </c>
      <c r="M106" s="29" t="s">
        <v>25</v>
      </c>
    </row>
    <row r="107" spans="1:13" ht="21" x14ac:dyDescent="0.25">
      <c r="A107" s="69">
        <v>10</v>
      </c>
      <c r="B107" s="36" t="s">
        <v>190</v>
      </c>
      <c r="C107" s="36" t="s">
        <v>219</v>
      </c>
      <c r="D107" s="101" t="s">
        <v>216</v>
      </c>
      <c r="E107" s="37">
        <v>497</v>
      </c>
      <c r="F107" s="63">
        <v>8072</v>
      </c>
      <c r="G107" s="37">
        <v>71554</v>
      </c>
      <c r="H107" s="28">
        <v>65710</v>
      </c>
      <c r="I107" s="4">
        <v>1453.288</v>
      </c>
      <c r="J107" s="4">
        <v>12592.32</v>
      </c>
      <c r="K107" s="72">
        <v>23852</v>
      </c>
      <c r="L107" s="42" t="s">
        <v>173</v>
      </c>
      <c r="M107" s="29" t="s">
        <v>25</v>
      </c>
    </row>
    <row r="108" spans="1:13" ht="19.5" x14ac:dyDescent="0.25">
      <c r="A108" s="55"/>
      <c r="B108" s="36"/>
      <c r="C108" s="36"/>
      <c r="D108" s="115" t="s">
        <v>37</v>
      </c>
      <c r="E108" s="63">
        <v>4915</v>
      </c>
      <c r="F108" s="85">
        <v>79003.5</v>
      </c>
      <c r="G108" s="37">
        <f>SUM(G98:G107)</f>
        <v>700372</v>
      </c>
      <c r="H108" s="6"/>
      <c r="I108" s="8">
        <v>14224.000000000002</v>
      </c>
      <c r="J108" s="8">
        <v>123246</v>
      </c>
      <c r="K108" s="72">
        <v>233462</v>
      </c>
      <c r="L108" s="6"/>
      <c r="M108" s="6"/>
    </row>
    <row r="109" spans="1:13" ht="42" x14ac:dyDescent="0.25">
      <c r="A109" s="13" t="s">
        <v>26</v>
      </c>
      <c r="B109" s="11" t="s">
        <v>1</v>
      </c>
      <c r="C109" s="11" t="s">
        <v>2</v>
      </c>
      <c r="D109" s="106" t="s">
        <v>3</v>
      </c>
      <c r="E109" s="11" t="s">
        <v>4</v>
      </c>
      <c r="F109" s="11" t="s">
        <v>5</v>
      </c>
      <c r="G109" s="11" t="s">
        <v>27</v>
      </c>
      <c r="H109" s="21" t="s">
        <v>31</v>
      </c>
      <c r="I109" s="1" t="s">
        <v>19</v>
      </c>
      <c r="J109" s="2" t="s">
        <v>20</v>
      </c>
      <c r="K109" s="2" t="s">
        <v>21</v>
      </c>
      <c r="L109" s="2" t="s">
        <v>22</v>
      </c>
      <c r="M109" s="2" t="s">
        <v>23</v>
      </c>
    </row>
    <row r="110" spans="1:13" ht="21" x14ac:dyDescent="0.25">
      <c r="A110" s="49">
        <v>1</v>
      </c>
      <c r="B110" s="46" t="s">
        <v>120</v>
      </c>
      <c r="C110" s="46" t="s">
        <v>121</v>
      </c>
      <c r="D110" s="100" t="s">
        <v>220</v>
      </c>
      <c r="E110" s="49">
        <v>307</v>
      </c>
      <c r="F110" s="49">
        <v>5219</v>
      </c>
      <c r="G110" s="49">
        <v>46971</v>
      </c>
      <c r="H110" s="28">
        <v>65714</v>
      </c>
      <c r="I110" s="4">
        <v>939.88</v>
      </c>
      <c r="J110" s="4">
        <v>8141.96</v>
      </c>
      <c r="K110" s="72">
        <v>15657</v>
      </c>
      <c r="L110" s="42" t="s">
        <v>173</v>
      </c>
      <c r="M110" s="29" t="s">
        <v>123</v>
      </c>
    </row>
    <row r="111" spans="1:13" ht="21" x14ac:dyDescent="0.25">
      <c r="A111" s="49">
        <v>2</v>
      </c>
      <c r="B111" s="46" t="s">
        <v>253</v>
      </c>
      <c r="C111" s="46" t="s">
        <v>121</v>
      </c>
      <c r="D111" s="100" t="s">
        <v>220</v>
      </c>
      <c r="E111" s="49">
        <v>1596</v>
      </c>
      <c r="F111" s="49">
        <v>27132</v>
      </c>
      <c r="G111" s="49">
        <v>244188</v>
      </c>
      <c r="H111" s="28">
        <v>65714</v>
      </c>
      <c r="I111" s="4">
        <v>4884.22</v>
      </c>
      <c r="J111" s="4">
        <v>42326.239999999998</v>
      </c>
      <c r="K111" s="72">
        <v>81396</v>
      </c>
      <c r="L111" s="42" t="s">
        <v>173</v>
      </c>
      <c r="M111" s="29" t="s">
        <v>123</v>
      </c>
    </row>
    <row r="112" spans="1:13" ht="21" x14ac:dyDescent="0.25">
      <c r="A112" s="49">
        <v>3</v>
      </c>
      <c r="B112" s="98" t="s">
        <v>292</v>
      </c>
      <c r="C112" s="46" t="s">
        <v>122</v>
      </c>
      <c r="D112" s="100" t="s">
        <v>220</v>
      </c>
      <c r="E112" s="49">
        <v>1074</v>
      </c>
      <c r="F112" s="49">
        <v>18258</v>
      </c>
      <c r="G112" s="49">
        <v>164322</v>
      </c>
      <c r="H112" s="28">
        <v>65714</v>
      </c>
      <c r="I112" s="4">
        <v>3286.9</v>
      </c>
      <c r="J112" s="4">
        <v>28482.799999999999</v>
      </c>
      <c r="K112" s="72">
        <v>54774</v>
      </c>
      <c r="L112" s="42" t="s">
        <v>171</v>
      </c>
      <c r="M112" s="29" t="s">
        <v>123</v>
      </c>
    </row>
    <row r="113" spans="1:13" ht="21" x14ac:dyDescent="0.25">
      <c r="A113" s="17"/>
      <c r="B113" s="46"/>
      <c r="C113" s="46"/>
      <c r="D113" s="89" t="s">
        <v>37</v>
      </c>
      <c r="E113" s="49">
        <v>2977</v>
      </c>
      <c r="F113" s="49">
        <v>50609</v>
      </c>
      <c r="G113" s="49">
        <f>SUM(G110:G112)</f>
        <v>455481</v>
      </c>
      <c r="H113" s="6"/>
      <c r="I113" s="4">
        <v>9111</v>
      </c>
      <c r="J113" s="4">
        <v>78951</v>
      </c>
      <c r="K113" s="72">
        <v>151827</v>
      </c>
      <c r="L113" s="6"/>
      <c r="M113" s="6"/>
    </row>
    <row r="114" spans="1:13" ht="42" x14ac:dyDescent="0.25">
      <c r="A114" s="13" t="s">
        <v>26</v>
      </c>
      <c r="B114" s="11" t="s">
        <v>1</v>
      </c>
      <c r="C114" s="11" t="s">
        <v>2</v>
      </c>
      <c r="D114" s="106" t="s">
        <v>3</v>
      </c>
      <c r="E114" s="11" t="s">
        <v>4</v>
      </c>
      <c r="F114" s="11" t="s">
        <v>5</v>
      </c>
      <c r="G114" s="11" t="s">
        <v>27</v>
      </c>
      <c r="H114" s="21" t="s">
        <v>31</v>
      </c>
      <c r="I114" s="1" t="s">
        <v>19</v>
      </c>
      <c r="J114" s="2" t="s">
        <v>20</v>
      </c>
      <c r="K114" s="2" t="s">
        <v>21</v>
      </c>
      <c r="L114" s="2" t="s">
        <v>22</v>
      </c>
      <c r="M114" s="2" t="s">
        <v>23</v>
      </c>
    </row>
    <row r="115" spans="1:13" ht="24.75" x14ac:dyDescent="0.25">
      <c r="A115" s="49">
        <v>1</v>
      </c>
      <c r="B115" s="36" t="s">
        <v>124</v>
      </c>
      <c r="C115" s="36" t="s">
        <v>125</v>
      </c>
      <c r="D115" s="106" t="s">
        <v>221</v>
      </c>
      <c r="E115" s="26">
        <v>1801</v>
      </c>
      <c r="F115" s="27">
        <v>31065.8</v>
      </c>
      <c r="G115" s="26">
        <v>275399</v>
      </c>
      <c r="H115" s="28">
        <v>65718</v>
      </c>
      <c r="I115" s="4">
        <v>5592.1799999999994</v>
      </c>
      <c r="J115" s="4">
        <v>48462.81</v>
      </c>
      <c r="K115" s="72">
        <v>91800</v>
      </c>
      <c r="L115" s="42" t="s">
        <v>167</v>
      </c>
      <c r="M115" s="109" t="s">
        <v>25</v>
      </c>
    </row>
    <row r="116" spans="1:13" ht="24.75" x14ac:dyDescent="0.25">
      <c r="A116" s="49">
        <v>2</v>
      </c>
      <c r="B116" s="36" t="s">
        <v>126</v>
      </c>
      <c r="C116" s="36" t="s">
        <v>84</v>
      </c>
      <c r="D116" s="106" t="s">
        <v>221</v>
      </c>
      <c r="E116" s="26">
        <v>717</v>
      </c>
      <c r="F116" s="27">
        <v>12314.2</v>
      </c>
      <c r="G116" s="26">
        <v>109166</v>
      </c>
      <c r="H116" s="28">
        <v>65718</v>
      </c>
      <c r="I116" s="4">
        <v>2216.8919999999998</v>
      </c>
      <c r="J116" s="4">
        <v>19210.314000000006</v>
      </c>
      <c r="K116" s="72">
        <v>36389</v>
      </c>
      <c r="L116" s="42" t="s">
        <v>167</v>
      </c>
      <c r="M116" s="109" t="s">
        <v>25</v>
      </c>
    </row>
    <row r="117" spans="1:13" ht="24.75" x14ac:dyDescent="0.25">
      <c r="A117" s="49">
        <v>3</v>
      </c>
      <c r="B117" s="36" t="s">
        <v>30</v>
      </c>
      <c r="C117" s="36" t="s">
        <v>125</v>
      </c>
      <c r="D117" s="106" t="s">
        <v>221</v>
      </c>
      <c r="E117" s="26">
        <v>351</v>
      </c>
      <c r="F117" s="27">
        <v>5738</v>
      </c>
      <c r="G117" s="26">
        <v>50868</v>
      </c>
      <c r="H117" s="28">
        <v>65718</v>
      </c>
      <c r="I117" s="4">
        <v>1033.1759999999999</v>
      </c>
      <c r="J117" s="4">
        <v>8951.4420000000009</v>
      </c>
      <c r="K117" s="72">
        <v>16956</v>
      </c>
      <c r="L117" s="42" t="s">
        <v>167</v>
      </c>
      <c r="M117" s="109" t="s">
        <v>25</v>
      </c>
    </row>
    <row r="118" spans="1:13" ht="24.75" x14ac:dyDescent="0.25">
      <c r="A118" s="49">
        <v>4</v>
      </c>
      <c r="B118" s="36" t="s">
        <v>127</v>
      </c>
      <c r="C118" s="36" t="s">
        <v>128</v>
      </c>
      <c r="D118" s="106" t="s">
        <v>222</v>
      </c>
      <c r="E118" s="26">
        <v>1251</v>
      </c>
      <c r="F118" s="27">
        <v>21341.200000000001</v>
      </c>
      <c r="G118" s="26">
        <v>189190</v>
      </c>
      <c r="H118" s="28">
        <v>65718</v>
      </c>
      <c r="I118" s="4">
        <v>3841.752</v>
      </c>
      <c r="J118" s="4">
        <v>33292.434000000001</v>
      </c>
      <c r="K118" s="72">
        <v>63064</v>
      </c>
      <c r="L118" s="42" t="s">
        <v>167</v>
      </c>
      <c r="M118" s="109" t="s">
        <v>25</v>
      </c>
    </row>
    <row r="119" spans="1:13" ht="24.75" x14ac:dyDescent="0.25">
      <c r="A119" s="17"/>
      <c r="B119" s="36"/>
      <c r="C119" s="36"/>
      <c r="D119" s="89" t="s">
        <v>37</v>
      </c>
      <c r="E119" s="26">
        <v>4120</v>
      </c>
      <c r="F119" s="27">
        <v>70459.199999999997</v>
      </c>
      <c r="G119" s="26">
        <f>SUM(G115:G118)</f>
        <v>624623</v>
      </c>
      <c r="H119" s="3"/>
      <c r="I119" s="4">
        <v>12684</v>
      </c>
      <c r="J119" s="4">
        <v>109917</v>
      </c>
      <c r="K119" s="72">
        <f>SUM(K115:K118)</f>
        <v>208209</v>
      </c>
      <c r="L119" s="42"/>
      <c r="M119" s="29"/>
    </row>
    <row r="120" spans="1:13" ht="42" x14ac:dyDescent="0.25">
      <c r="A120" s="13" t="s">
        <v>26</v>
      </c>
      <c r="B120" s="11" t="s">
        <v>1</v>
      </c>
      <c r="C120" s="11" t="s">
        <v>2</v>
      </c>
      <c r="D120" s="106" t="s">
        <v>3</v>
      </c>
      <c r="E120" s="11" t="s">
        <v>4</v>
      </c>
      <c r="F120" s="11" t="s">
        <v>5</v>
      </c>
      <c r="G120" s="11" t="s">
        <v>27</v>
      </c>
      <c r="H120" s="21" t="s">
        <v>31</v>
      </c>
      <c r="I120" s="1" t="s">
        <v>19</v>
      </c>
      <c r="J120" s="2" t="s">
        <v>20</v>
      </c>
      <c r="K120" s="2" t="s">
        <v>21</v>
      </c>
      <c r="L120" s="2" t="s">
        <v>22</v>
      </c>
      <c r="M120" s="2" t="s">
        <v>23</v>
      </c>
    </row>
    <row r="121" spans="1:13" ht="24.75" x14ac:dyDescent="0.25">
      <c r="A121" s="33">
        <v>1</v>
      </c>
      <c r="B121" s="31" t="s">
        <v>129</v>
      </c>
      <c r="C121" s="31" t="s">
        <v>130</v>
      </c>
      <c r="D121" s="104" t="s">
        <v>131</v>
      </c>
      <c r="E121" s="26">
        <v>398</v>
      </c>
      <c r="F121" s="26">
        <v>7140</v>
      </c>
      <c r="G121" s="32">
        <v>63296.1</v>
      </c>
      <c r="H121" s="28">
        <v>65720</v>
      </c>
      <c r="I121" s="4">
        <v>1285.2</v>
      </c>
      <c r="J121" s="4">
        <v>11138.502</v>
      </c>
      <c r="K121" s="72">
        <v>21098.7</v>
      </c>
      <c r="L121" s="42" t="s">
        <v>167</v>
      </c>
      <c r="M121" s="109" t="s">
        <v>98</v>
      </c>
    </row>
    <row r="122" spans="1:13" ht="24.75" x14ac:dyDescent="0.25">
      <c r="A122" s="33">
        <v>2</v>
      </c>
      <c r="B122" s="31" t="s">
        <v>132</v>
      </c>
      <c r="C122" s="31" t="s">
        <v>130</v>
      </c>
      <c r="D122" s="104" t="s">
        <v>131</v>
      </c>
      <c r="E122" s="26">
        <v>655</v>
      </c>
      <c r="F122" s="26">
        <v>11750</v>
      </c>
      <c r="G122" s="32">
        <v>104163.75</v>
      </c>
      <c r="H122" s="28">
        <v>65720</v>
      </c>
      <c r="I122" s="4">
        <v>2115</v>
      </c>
      <c r="J122" s="4">
        <v>18330.101999999999</v>
      </c>
      <c r="K122" s="72">
        <v>34721.25</v>
      </c>
      <c r="L122" s="42" t="s">
        <v>167</v>
      </c>
      <c r="M122" s="109" t="s">
        <v>98</v>
      </c>
    </row>
    <row r="123" spans="1:13" ht="24.75" x14ac:dyDescent="0.25">
      <c r="A123" s="33">
        <v>3</v>
      </c>
      <c r="B123" s="31" t="s">
        <v>133</v>
      </c>
      <c r="C123" s="31" t="s">
        <v>130</v>
      </c>
      <c r="D123" s="104" t="s">
        <v>131</v>
      </c>
      <c r="E123" s="26">
        <v>2355</v>
      </c>
      <c r="F123" s="26">
        <v>41765</v>
      </c>
      <c r="G123" s="32">
        <v>370246.73</v>
      </c>
      <c r="H123" s="28">
        <v>65720</v>
      </c>
      <c r="I123" s="4">
        <v>7517.7</v>
      </c>
      <c r="J123" s="4">
        <v>65153.502</v>
      </c>
      <c r="K123" s="72">
        <v>123415.58</v>
      </c>
      <c r="L123" s="42" t="s">
        <v>167</v>
      </c>
      <c r="M123" s="109" t="s">
        <v>98</v>
      </c>
    </row>
    <row r="124" spans="1:13" ht="24.75" x14ac:dyDescent="0.25">
      <c r="A124" s="33">
        <v>4</v>
      </c>
      <c r="B124" s="31" t="s">
        <v>134</v>
      </c>
      <c r="C124" s="31" t="s">
        <v>130</v>
      </c>
      <c r="D124" s="104" t="s">
        <v>131</v>
      </c>
      <c r="E124" s="26">
        <v>2030</v>
      </c>
      <c r="F124" s="26">
        <v>38025</v>
      </c>
      <c r="G124" s="32">
        <v>337091.63</v>
      </c>
      <c r="H124" s="28">
        <v>65720</v>
      </c>
      <c r="I124" s="4">
        <v>6844.5</v>
      </c>
      <c r="J124" s="4">
        <v>59319.101999999999</v>
      </c>
      <c r="K124" s="72">
        <v>112363.875</v>
      </c>
      <c r="L124" s="42" t="s">
        <v>167</v>
      </c>
      <c r="M124" s="109" t="s">
        <v>98</v>
      </c>
    </row>
    <row r="125" spans="1:13" ht="24.75" x14ac:dyDescent="0.25">
      <c r="A125" s="33">
        <v>5</v>
      </c>
      <c r="B125" s="31" t="s">
        <v>135</v>
      </c>
      <c r="C125" s="31" t="s">
        <v>130</v>
      </c>
      <c r="D125" s="104" t="s">
        <v>131</v>
      </c>
      <c r="E125" s="26">
        <v>738</v>
      </c>
      <c r="F125" s="26">
        <v>13330</v>
      </c>
      <c r="G125" s="32">
        <v>118170.45</v>
      </c>
      <c r="H125" s="28">
        <v>65720</v>
      </c>
      <c r="I125" s="4">
        <v>2399.4</v>
      </c>
      <c r="J125" s="4">
        <v>20794.901999999998</v>
      </c>
      <c r="K125" s="72">
        <v>39390.15</v>
      </c>
      <c r="L125" s="42" t="s">
        <v>167</v>
      </c>
      <c r="M125" s="109" t="s">
        <v>98</v>
      </c>
    </row>
    <row r="126" spans="1:13" ht="24.75" x14ac:dyDescent="0.25">
      <c r="A126" s="34"/>
      <c r="B126" s="34"/>
      <c r="C126" s="46"/>
      <c r="D126" s="115" t="s">
        <v>37</v>
      </c>
      <c r="E126" s="26">
        <v>6176</v>
      </c>
      <c r="F126" s="26">
        <v>112010</v>
      </c>
      <c r="G126" s="32">
        <f>SUM(G121:G125)</f>
        <v>992968.65999999992</v>
      </c>
      <c r="H126" s="6"/>
      <c r="I126" s="4">
        <v>20161.800000000003</v>
      </c>
      <c r="J126" s="4">
        <v>174735.70200000002</v>
      </c>
      <c r="K126" s="72">
        <f>SUM(K121:K125)</f>
        <v>330989.55500000005</v>
      </c>
      <c r="L126" s="6"/>
      <c r="M126" s="6"/>
    </row>
    <row r="127" spans="1:13" ht="42" x14ac:dyDescent="0.25">
      <c r="A127" s="13" t="s">
        <v>26</v>
      </c>
      <c r="B127" s="11" t="s">
        <v>1</v>
      </c>
      <c r="C127" s="11" t="s">
        <v>2</v>
      </c>
      <c r="D127" s="106" t="s">
        <v>3</v>
      </c>
      <c r="E127" s="11" t="s">
        <v>4</v>
      </c>
      <c r="F127" s="11" t="s">
        <v>5</v>
      </c>
      <c r="G127" s="11" t="s">
        <v>27</v>
      </c>
      <c r="H127" s="21" t="s">
        <v>31</v>
      </c>
      <c r="I127" s="1" t="s">
        <v>19</v>
      </c>
      <c r="J127" s="2" t="s">
        <v>20</v>
      </c>
      <c r="K127" s="2" t="s">
        <v>21</v>
      </c>
      <c r="L127" s="2" t="s">
        <v>22</v>
      </c>
      <c r="M127" s="2" t="s">
        <v>23</v>
      </c>
    </row>
    <row r="128" spans="1:13" ht="24.75" x14ac:dyDescent="0.25">
      <c r="A128" s="37">
        <v>1</v>
      </c>
      <c r="B128" s="64" t="s">
        <v>182</v>
      </c>
      <c r="C128" s="36" t="s">
        <v>203</v>
      </c>
      <c r="D128" s="105" t="s">
        <v>88</v>
      </c>
      <c r="E128" s="26">
        <v>2099</v>
      </c>
      <c r="F128" s="26">
        <v>36834</v>
      </c>
      <c r="G128" s="32">
        <v>326533.40999999997</v>
      </c>
      <c r="H128" s="28">
        <v>65727</v>
      </c>
      <c r="I128" s="4">
        <v>6630.12</v>
      </c>
      <c r="J128" s="4">
        <v>57461.142</v>
      </c>
      <c r="K128" s="72">
        <v>108844.47</v>
      </c>
      <c r="L128" s="42" t="s">
        <v>167</v>
      </c>
      <c r="M128" s="112" t="s">
        <v>136</v>
      </c>
    </row>
    <row r="129" spans="1:13" ht="24.75" x14ac:dyDescent="0.25">
      <c r="A129" s="37">
        <v>2</v>
      </c>
      <c r="B129" s="64" t="s">
        <v>183</v>
      </c>
      <c r="C129" s="36" t="s">
        <v>203</v>
      </c>
      <c r="D129" s="105" t="s">
        <v>88</v>
      </c>
      <c r="E129" s="26">
        <v>1253</v>
      </c>
      <c r="F129" s="26">
        <v>21907</v>
      </c>
      <c r="G129" s="32">
        <v>194205.56</v>
      </c>
      <c r="H129" s="28">
        <v>65727</v>
      </c>
      <c r="I129" s="4">
        <v>3943.2599999999998</v>
      </c>
      <c r="J129" s="4">
        <v>34175.021999999997</v>
      </c>
      <c r="K129" s="72">
        <v>64735.19</v>
      </c>
      <c r="L129" s="42" t="s">
        <v>167</v>
      </c>
      <c r="M129" s="112" t="s">
        <v>136</v>
      </c>
    </row>
    <row r="130" spans="1:13" ht="24.75" x14ac:dyDescent="0.25">
      <c r="A130" s="37">
        <v>3</v>
      </c>
      <c r="B130" s="64" t="s">
        <v>184</v>
      </c>
      <c r="C130" s="36" t="s">
        <v>203</v>
      </c>
      <c r="D130" s="105" t="s">
        <v>88</v>
      </c>
      <c r="E130" s="26">
        <v>1140</v>
      </c>
      <c r="F130" s="26">
        <v>19900</v>
      </c>
      <c r="G130" s="32">
        <v>176413.5</v>
      </c>
      <c r="H130" s="28">
        <v>65727</v>
      </c>
      <c r="I130" s="4">
        <v>3582</v>
      </c>
      <c r="J130" s="4">
        <v>31044.101999999999</v>
      </c>
      <c r="K130" s="72">
        <v>58804.5</v>
      </c>
      <c r="L130" s="42" t="s">
        <v>167</v>
      </c>
      <c r="M130" s="112" t="s">
        <v>136</v>
      </c>
    </row>
    <row r="131" spans="1:13" ht="24.75" x14ac:dyDescent="0.25">
      <c r="A131" s="37">
        <v>4</v>
      </c>
      <c r="B131" s="64" t="s">
        <v>185</v>
      </c>
      <c r="C131" s="36" t="s">
        <v>223</v>
      </c>
      <c r="D131" s="105" t="s">
        <v>88</v>
      </c>
      <c r="E131" s="26">
        <v>1578</v>
      </c>
      <c r="F131" s="26">
        <v>27564</v>
      </c>
      <c r="G131" s="32">
        <v>244354.86</v>
      </c>
      <c r="H131" s="28">
        <v>65727</v>
      </c>
      <c r="I131" s="4">
        <v>4961.5199999999995</v>
      </c>
      <c r="J131" s="4">
        <v>42999.942000000003</v>
      </c>
      <c r="K131" s="72">
        <v>81451.62</v>
      </c>
      <c r="L131" s="42" t="s">
        <v>167</v>
      </c>
      <c r="M131" s="112" t="s">
        <v>136</v>
      </c>
    </row>
    <row r="132" spans="1:13" ht="24.75" x14ac:dyDescent="0.25">
      <c r="A132" s="37">
        <v>5</v>
      </c>
      <c r="B132" s="64" t="s">
        <v>186</v>
      </c>
      <c r="C132" s="36" t="s">
        <v>224</v>
      </c>
      <c r="D132" s="105" t="s">
        <v>88</v>
      </c>
      <c r="E132" s="26">
        <v>370</v>
      </c>
      <c r="F132" s="26">
        <v>6464</v>
      </c>
      <c r="G132" s="32">
        <v>57303.360000000001</v>
      </c>
      <c r="H132" s="28">
        <v>65727</v>
      </c>
      <c r="I132" s="4">
        <v>1163.52</v>
      </c>
      <c r="J132" s="4">
        <v>10083.942000000001</v>
      </c>
      <c r="K132" s="72">
        <v>19101.12</v>
      </c>
      <c r="L132" s="42" t="s">
        <v>167</v>
      </c>
      <c r="M132" s="112" t="s">
        <v>136</v>
      </c>
    </row>
    <row r="133" spans="1:13" ht="24.75" x14ac:dyDescent="0.25">
      <c r="A133" s="37">
        <v>6</v>
      </c>
      <c r="B133" s="64" t="s">
        <v>267</v>
      </c>
      <c r="C133" s="36" t="s">
        <v>225</v>
      </c>
      <c r="D133" s="105" t="s">
        <v>88</v>
      </c>
      <c r="E133" s="26">
        <v>441</v>
      </c>
      <c r="F133" s="26">
        <v>7701</v>
      </c>
      <c r="G133" s="32">
        <v>68269.37</v>
      </c>
      <c r="H133" s="28">
        <v>65727</v>
      </c>
      <c r="I133" s="4">
        <v>1386.1799999999998</v>
      </c>
      <c r="J133" s="4">
        <v>12013.662000000002</v>
      </c>
      <c r="K133" s="72">
        <v>22756.46</v>
      </c>
      <c r="L133" s="42" t="s">
        <v>167</v>
      </c>
      <c r="M133" s="112" t="s">
        <v>136</v>
      </c>
    </row>
    <row r="134" spans="1:13" ht="24.75" x14ac:dyDescent="0.25">
      <c r="A134" s="37">
        <v>7</v>
      </c>
      <c r="B134" s="64" t="s">
        <v>261</v>
      </c>
      <c r="C134" s="36" t="s">
        <v>225</v>
      </c>
      <c r="D134" s="105" t="s">
        <v>88</v>
      </c>
      <c r="E134" s="26">
        <v>320</v>
      </c>
      <c r="F134" s="26">
        <v>5582</v>
      </c>
      <c r="G134" s="32">
        <v>49484.43</v>
      </c>
      <c r="H134" s="28">
        <v>65727</v>
      </c>
      <c r="I134" s="4">
        <v>1004.76</v>
      </c>
      <c r="J134" s="4">
        <v>8708.0220000000008</v>
      </c>
      <c r="K134" s="72">
        <v>16494.810000000001</v>
      </c>
      <c r="L134" s="42" t="s">
        <v>167</v>
      </c>
      <c r="M134" s="112" t="s">
        <v>136</v>
      </c>
    </row>
    <row r="135" spans="1:13" ht="24.75" x14ac:dyDescent="0.25">
      <c r="A135" s="37">
        <v>8</v>
      </c>
      <c r="B135" s="64" t="s">
        <v>266</v>
      </c>
      <c r="C135" s="36" t="s">
        <v>225</v>
      </c>
      <c r="D135" s="105" t="s">
        <v>88</v>
      </c>
      <c r="E135" s="26">
        <v>403</v>
      </c>
      <c r="F135" s="26">
        <v>7022</v>
      </c>
      <c r="G135" s="32">
        <v>62250.03</v>
      </c>
      <c r="H135" s="28">
        <v>65727</v>
      </c>
      <c r="I135" s="4">
        <v>1263.96</v>
      </c>
      <c r="J135" s="4">
        <v>10954.422</v>
      </c>
      <c r="K135" s="72">
        <v>20750.009999999998</v>
      </c>
      <c r="L135" s="42" t="s">
        <v>167</v>
      </c>
      <c r="M135" s="112" t="s">
        <v>136</v>
      </c>
    </row>
    <row r="136" spans="1:13" ht="24.75" x14ac:dyDescent="0.25">
      <c r="A136" s="37">
        <v>9</v>
      </c>
      <c r="B136" s="64" t="s">
        <v>262</v>
      </c>
      <c r="C136" s="36" t="s">
        <v>225</v>
      </c>
      <c r="D136" s="105" t="s">
        <v>88</v>
      </c>
      <c r="E136" s="26">
        <v>1470</v>
      </c>
      <c r="F136" s="26">
        <v>25728</v>
      </c>
      <c r="G136" s="32">
        <v>228078.72</v>
      </c>
      <c r="H136" s="28">
        <v>65727</v>
      </c>
      <c r="I136" s="4">
        <v>4631.04</v>
      </c>
      <c r="J136" s="4">
        <v>40135.781999999999</v>
      </c>
      <c r="K136" s="72">
        <v>76026.240000000005</v>
      </c>
      <c r="L136" s="42" t="s">
        <v>167</v>
      </c>
      <c r="M136" s="112" t="s">
        <v>136</v>
      </c>
    </row>
    <row r="137" spans="1:13" ht="24.75" x14ac:dyDescent="0.25">
      <c r="A137" s="37">
        <v>10</v>
      </c>
      <c r="B137" s="64" t="s">
        <v>258</v>
      </c>
      <c r="C137" s="36" t="s">
        <v>225</v>
      </c>
      <c r="D137" s="105" t="s">
        <v>88</v>
      </c>
      <c r="E137" s="26">
        <v>293</v>
      </c>
      <c r="F137" s="26">
        <v>5104</v>
      </c>
      <c r="G137" s="32">
        <v>45246.96</v>
      </c>
      <c r="H137" s="28">
        <v>65727</v>
      </c>
      <c r="I137" s="4">
        <v>918.71999999999991</v>
      </c>
      <c r="J137" s="4">
        <v>7962.3420000000006</v>
      </c>
      <c r="K137" s="72">
        <v>15082.32</v>
      </c>
      <c r="L137" s="42" t="s">
        <v>167</v>
      </c>
      <c r="M137" s="112" t="s">
        <v>136</v>
      </c>
    </row>
    <row r="138" spans="1:13" ht="24.75" x14ac:dyDescent="0.25">
      <c r="A138" s="37">
        <v>11</v>
      </c>
      <c r="B138" s="64" t="s">
        <v>260</v>
      </c>
      <c r="C138" s="36" t="s">
        <v>226</v>
      </c>
      <c r="D138" s="105" t="s">
        <v>88</v>
      </c>
      <c r="E138" s="26">
        <v>55</v>
      </c>
      <c r="F138" s="26">
        <v>962</v>
      </c>
      <c r="G138" s="32">
        <v>8528.1299999999992</v>
      </c>
      <c r="H138" s="28">
        <v>65727</v>
      </c>
      <c r="I138" s="4">
        <v>173.16</v>
      </c>
      <c r="J138" s="4">
        <v>1500.8220000000001</v>
      </c>
      <c r="K138" s="72">
        <v>2842.71</v>
      </c>
      <c r="L138" s="42" t="s">
        <v>167</v>
      </c>
      <c r="M138" s="112" t="s">
        <v>136</v>
      </c>
    </row>
    <row r="139" spans="1:13" ht="24.75" x14ac:dyDescent="0.25">
      <c r="A139" s="37">
        <v>12</v>
      </c>
      <c r="B139" s="64" t="s">
        <v>264</v>
      </c>
      <c r="C139" s="36" t="s">
        <v>226</v>
      </c>
      <c r="D139" s="105" t="s">
        <v>88</v>
      </c>
      <c r="E139" s="26">
        <v>187</v>
      </c>
      <c r="F139" s="26">
        <v>3262</v>
      </c>
      <c r="G139" s="32">
        <v>28917.63</v>
      </c>
      <c r="H139" s="28">
        <v>65727</v>
      </c>
      <c r="I139" s="4">
        <v>587.16</v>
      </c>
      <c r="J139" s="4">
        <v>5088.8220000000001</v>
      </c>
      <c r="K139" s="72">
        <v>9639.2099999999991</v>
      </c>
      <c r="L139" s="42" t="s">
        <v>167</v>
      </c>
      <c r="M139" s="112" t="s">
        <v>136</v>
      </c>
    </row>
    <row r="140" spans="1:13" ht="24.75" x14ac:dyDescent="0.25">
      <c r="A140" s="37">
        <v>13</v>
      </c>
      <c r="B140" s="64" t="s">
        <v>257</v>
      </c>
      <c r="C140" s="36" t="s">
        <v>227</v>
      </c>
      <c r="D140" s="105" t="s">
        <v>88</v>
      </c>
      <c r="E140" s="26">
        <v>85</v>
      </c>
      <c r="F140" s="26">
        <v>1478</v>
      </c>
      <c r="G140" s="32">
        <v>13102.47</v>
      </c>
      <c r="H140" s="28">
        <v>65727</v>
      </c>
      <c r="I140" s="4">
        <v>266.03999999999996</v>
      </c>
      <c r="J140" s="4">
        <v>2305.7820000000002</v>
      </c>
      <c r="K140" s="72">
        <v>4367.49</v>
      </c>
      <c r="L140" s="42" t="s">
        <v>167</v>
      </c>
      <c r="M140" s="112" t="s">
        <v>136</v>
      </c>
    </row>
    <row r="141" spans="1:13" ht="24.75" x14ac:dyDescent="0.25">
      <c r="A141" s="37">
        <v>14</v>
      </c>
      <c r="B141" s="64" t="s">
        <v>259</v>
      </c>
      <c r="C141" s="36" t="s">
        <v>225</v>
      </c>
      <c r="D141" s="105" t="s">
        <v>88</v>
      </c>
      <c r="E141" s="26">
        <v>972</v>
      </c>
      <c r="F141" s="27">
        <v>17055.5</v>
      </c>
      <c r="G141" s="32">
        <v>51197.75</v>
      </c>
      <c r="H141" s="28">
        <v>65727</v>
      </c>
      <c r="I141" s="4">
        <v>3069.99</v>
      </c>
      <c r="J141" s="4">
        <v>26606.682000000001</v>
      </c>
      <c r="K141" s="72">
        <v>50399.002500000002</v>
      </c>
      <c r="L141" s="42" t="s">
        <v>167</v>
      </c>
      <c r="M141" s="112" t="s">
        <v>136</v>
      </c>
    </row>
    <row r="142" spans="1:13" ht="24.75" x14ac:dyDescent="0.25">
      <c r="A142" s="37">
        <v>15</v>
      </c>
      <c r="B142" s="64" t="s">
        <v>255</v>
      </c>
      <c r="C142" s="36" t="s">
        <v>228</v>
      </c>
      <c r="D142" s="105" t="s">
        <v>137</v>
      </c>
      <c r="E142" s="26">
        <v>382</v>
      </c>
      <c r="F142" s="26">
        <v>6542</v>
      </c>
      <c r="G142" s="32">
        <v>57994.83</v>
      </c>
      <c r="H142" s="28">
        <v>65727</v>
      </c>
      <c r="I142" s="4">
        <v>1177.56</v>
      </c>
      <c r="J142" s="4">
        <v>10205.622000000001</v>
      </c>
      <c r="K142" s="72">
        <v>19331.61</v>
      </c>
      <c r="L142" s="42" t="s">
        <v>167</v>
      </c>
      <c r="M142" s="112" t="s">
        <v>136</v>
      </c>
    </row>
    <row r="143" spans="1:13" ht="24.75" x14ac:dyDescent="0.25">
      <c r="A143" s="37">
        <v>16</v>
      </c>
      <c r="B143" s="64" t="s">
        <v>138</v>
      </c>
      <c r="C143" s="36" t="s">
        <v>228</v>
      </c>
      <c r="D143" s="105" t="s">
        <v>137</v>
      </c>
      <c r="E143" s="26">
        <v>368</v>
      </c>
      <c r="F143" s="26">
        <v>6307</v>
      </c>
      <c r="G143" s="32">
        <v>55911.56</v>
      </c>
      <c r="H143" s="28">
        <v>65727</v>
      </c>
      <c r="I143" s="4">
        <v>1135.26</v>
      </c>
      <c r="J143" s="4">
        <v>9839.0220000000008</v>
      </c>
      <c r="K143" s="72">
        <v>18637.185000000001</v>
      </c>
      <c r="L143" s="42" t="s">
        <v>167</v>
      </c>
      <c r="M143" s="112" t="s">
        <v>136</v>
      </c>
    </row>
    <row r="144" spans="1:13" ht="24.75" x14ac:dyDescent="0.25">
      <c r="A144" s="37">
        <v>17</v>
      </c>
      <c r="B144" s="64" t="s">
        <v>247</v>
      </c>
      <c r="C144" s="36" t="s">
        <v>228</v>
      </c>
      <c r="D144" s="105" t="s">
        <v>137</v>
      </c>
      <c r="E144" s="26">
        <v>525</v>
      </c>
      <c r="F144" s="26">
        <v>8995</v>
      </c>
      <c r="G144" s="32">
        <v>79740.679999999993</v>
      </c>
      <c r="H144" s="28">
        <v>65727</v>
      </c>
      <c r="I144" s="4">
        <v>1619.1</v>
      </c>
      <c r="J144" s="4">
        <v>14032.302000000001</v>
      </c>
      <c r="K144" s="72">
        <v>26580.23</v>
      </c>
      <c r="L144" s="42" t="s">
        <v>167</v>
      </c>
      <c r="M144" s="112" t="s">
        <v>136</v>
      </c>
    </row>
    <row r="145" spans="1:13" ht="24.75" x14ac:dyDescent="0.25">
      <c r="A145" s="37">
        <v>18</v>
      </c>
      <c r="B145" s="64" t="s">
        <v>256</v>
      </c>
      <c r="C145" s="36" t="s">
        <v>228</v>
      </c>
      <c r="D145" s="105" t="s">
        <v>137</v>
      </c>
      <c r="E145" s="26">
        <v>560</v>
      </c>
      <c r="F145" s="26">
        <v>9596</v>
      </c>
      <c r="G145" s="32">
        <v>85068.54</v>
      </c>
      <c r="H145" s="28">
        <v>65727</v>
      </c>
      <c r="I145" s="4">
        <v>1727.28</v>
      </c>
      <c r="J145" s="4">
        <v>14969.862000000001</v>
      </c>
      <c r="K145" s="72">
        <v>28356.18</v>
      </c>
      <c r="L145" s="42" t="s">
        <v>167</v>
      </c>
      <c r="M145" s="112" t="s">
        <v>136</v>
      </c>
    </row>
    <row r="146" spans="1:13" ht="24.75" x14ac:dyDescent="0.25">
      <c r="A146" s="37">
        <v>19</v>
      </c>
      <c r="B146" s="64" t="s">
        <v>294</v>
      </c>
      <c r="C146" s="36" t="s">
        <v>228</v>
      </c>
      <c r="D146" s="105" t="s">
        <v>137</v>
      </c>
      <c r="E146" s="26">
        <v>932</v>
      </c>
      <c r="F146" s="26">
        <v>15973</v>
      </c>
      <c r="G146" s="32">
        <v>141600.65</v>
      </c>
      <c r="H146" s="28">
        <v>65727</v>
      </c>
      <c r="I146" s="4">
        <v>2875.14</v>
      </c>
      <c r="J146" s="4">
        <v>24917.982</v>
      </c>
      <c r="K146" s="72">
        <v>47200.22</v>
      </c>
      <c r="L146" s="42" t="s">
        <v>167</v>
      </c>
      <c r="M146" s="112" t="s">
        <v>136</v>
      </c>
    </row>
    <row r="147" spans="1:13" ht="24.75" x14ac:dyDescent="0.25">
      <c r="A147" s="37">
        <v>20</v>
      </c>
      <c r="B147" s="64" t="s">
        <v>66</v>
      </c>
      <c r="C147" s="36" t="s">
        <v>228</v>
      </c>
      <c r="D147" s="105" t="s">
        <v>137</v>
      </c>
      <c r="E147" s="26">
        <v>484</v>
      </c>
      <c r="F147" s="26">
        <v>8297</v>
      </c>
      <c r="G147" s="32">
        <v>73552.91</v>
      </c>
      <c r="H147" s="28">
        <v>65727</v>
      </c>
      <c r="I147" s="4">
        <v>1493.46</v>
      </c>
      <c r="J147" s="4">
        <v>12943.422</v>
      </c>
      <c r="K147" s="72">
        <v>24517.64</v>
      </c>
      <c r="L147" s="42" t="s">
        <v>167</v>
      </c>
      <c r="M147" s="112" t="s">
        <v>136</v>
      </c>
    </row>
    <row r="148" spans="1:13" ht="24.75" x14ac:dyDescent="0.25">
      <c r="A148" s="37">
        <v>21</v>
      </c>
      <c r="B148" s="64" t="s">
        <v>246</v>
      </c>
      <c r="C148" s="64" t="s">
        <v>229</v>
      </c>
      <c r="D148" s="105" t="s">
        <v>137</v>
      </c>
      <c r="E148" s="26">
        <v>171</v>
      </c>
      <c r="F148" s="26">
        <v>2930</v>
      </c>
      <c r="G148" s="32">
        <v>25974.45</v>
      </c>
      <c r="H148" s="28">
        <v>65727</v>
      </c>
      <c r="I148" s="4">
        <v>527.4</v>
      </c>
      <c r="J148" s="4">
        <v>4570.902</v>
      </c>
      <c r="K148" s="72">
        <v>8658.15</v>
      </c>
      <c r="L148" s="42" t="s">
        <v>168</v>
      </c>
      <c r="M148" s="3" t="s">
        <v>136</v>
      </c>
    </row>
    <row r="149" spans="1:13" ht="24.75" x14ac:dyDescent="0.25">
      <c r="A149" s="37">
        <v>22</v>
      </c>
      <c r="B149" s="64" t="s">
        <v>247</v>
      </c>
      <c r="C149" s="64" t="s">
        <v>230</v>
      </c>
      <c r="D149" s="105" t="s">
        <v>137</v>
      </c>
      <c r="E149" s="26">
        <v>36</v>
      </c>
      <c r="F149" s="26">
        <v>617</v>
      </c>
      <c r="G149" s="32">
        <v>5469.71</v>
      </c>
      <c r="H149" s="28">
        <v>65727</v>
      </c>
      <c r="I149" s="4">
        <v>111.06</v>
      </c>
      <c r="J149" s="4">
        <v>962.62199999999996</v>
      </c>
      <c r="K149" s="72">
        <v>1823.2349999999999</v>
      </c>
      <c r="L149" s="42" t="s">
        <v>168</v>
      </c>
      <c r="M149" s="3" t="s">
        <v>136</v>
      </c>
    </row>
    <row r="150" spans="1:13" ht="24.75" x14ac:dyDescent="0.25">
      <c r="A150" s="37">
        <v>23</v>
      </c>
      <c r="B150" s="64" t="s">
        <v>66</v>
      </c>
      <c r="C150" s="64" t="s">
        <v>231</v>
      </c>
      <c r="D150" s="105" t="s">
        <v>137</v>
      </c>
      <c r="E150" s="26">
        <v>204</v>
      </c>
      <c r="F150" s="26">
        <v>3489</v>
      </c>
      <c r="G150" s="32">
        <v>30930</v>
      </c>
      <c r="H150" s="28">
        <v>65727</v>
      </c>
      <c r="I150" s="4">
        <v>628.02</v>
      </c>
      <c r="J150" s="4">
        <v>5442.942</v>
      </c>
      <c r="K150" s="72">
        <v>10309.994999999999</v>
      </c>
      <c r="L150" s="42" t="s">
        <v>168</v>
      </c>
      <c r="M150" s="3" t="s">
        <v>136</v>
      </c>
    </row>
    <row r="151" spans="1:13" ht="24.75" x14ac:dyDescent="0.25">
      <c r="A151" s="37">
        <v>24</v>
      </c>
      <c r="B151" s="64" t="s">
        <v>248</v>
      </c>
      <c r="C151" s="64" t="s">
        <v>232</v>
      </c>
      <c r="D151" s="105" t="s">
        <v>137</v>
      </c>
      <c r="E151" s="26">
        <v>133</v>
      </c>
      <c r="F151" s="26">
        <v>2279</v>
      </c>
      <c r="G151" s="32">
        <v>20203.34</v>
      </c>
      <c r="H151" s="28">
        <v>65727</v>
      </c>
      <c r="I151" s="4">
        <v>410.21999999999997</v>
      </c>
      <c r="J151" s="4">
        <v>3555.3420000000001</v>
      </c>
      <c r="K151" s="72">
        <v>6734.4449999999997</v>
      </c>
      <c r="L151" s="42" t="s">
        <v>168</v>
      </c>
      <c r="M151" s="3" t="s">
        <v>136</v>
      </c>
    </row>
    <row r="152" spans="1:13" ht="24.75" x14ac:dyDescent="0.25">
      <c r="A152" s="37">
        <v>25</v>
      </c>
      <c r="B152" s="36" t="s">
        <v>73</v>
      </c>
      <c r="C152" s="64" t="s">
        <v>231</v>
      </c>
      <c r="D152" s="105" t="s">
        <v>137</v>
      </c>
      <c r="E152" s="26">
        <v>357</v>
      </c>
      <c r="F152" s="26">
        <v>6117</v>
      </c>
      <c r="G152" s="32">
        <v>54227.21</v>
      </c>
      <c r="H152" s="28">
        <v>65727</v>
      </c>
      <c r="I152" s="4">
        <v>1101.06</v>
      </c>
      <c r="J152" s="4">
        <v>9542.6220000000012</v>
      </c>
      <c r="K152" s="72">
        <v>18075.735000000001</v>
      </c>
      <c r="L152" s="42" t="s">
        <v>168</v>
      </c>
      <c r="M152" s="3" t="s">
        <v>136</v>
      </c>
    </row>
    <row r="153" spans="1:13" ht="24.75" x14ac:dyDescent="0.25">
      <c r="A153" s="37">
        <v>26</v>
      </c>
      <c r="B153" s="36" t="s">
        <v>62</v>
      </c>
      <c r="C153" s="36" t="s">
        <v>233</v>
      </c>
      <c r="D153" s="105" t="s">
        <v>137</v>
      </c>
      <c r="E153" s="26">
        <v>829</v>
      </c>
      <c r="F153" s="26">
        <v>14180</v>
      </c>
      <c r="G153" s="32">
        <v>125705.7</v>
      </c>
      <c r="H153" s="28">
        <v>65727</v>
      </c>
      <c r="I153" s="4">
        <v>2552.4</v>
      </c>
      <c r="J153" s="4">
        <v>22120.901999999998</v>
      </c>
      <c r="K153" s="72">
        <v>41901.9</v>
      </c>
      <c r="L153" s="42" t="s">
        <v>168</v>
      </c>
      <c r="M153" s="3" t="s">
        <v>136</v>
      </c>
    </row>
    <row r="154" spans="1:13" ht="24.75" x14ac:dyDescent="0.25">
      <c r="A154" s="37">
        <v>27</v>
      </c>
      <c r="B154" s="64" t="s">
        <v>76</v>
      </c>
      <c r="C154" s="36" t="s">
        <v>233</v>
      </c>
      <c r="D154" s="105" t="s">
        <v>137</v>
      </c>
      <c r="E154" s="26">
        <v>121</v>
      </c>
      <c r="F154" s="26">
        <v>2070</v>
      </c>
      <c r="G154" s="32">
        <v>18350.55</v>
      </c>
      <c r="H154" s="28">
        <v>65727</v>
      </c>
      <c r="I154" s="4">
        <v>372.59999999999997</v>
      </c>
      <c r="J154" s="4">
        <v>3229.3020000000001</v>
      </c>
      <c r="K154" s="72">
        <v>6116.85</v>
      </c>
      <c r="L154" s="42" t="s">
        <v>168</v>
      </c>
      <c r="M154" s="3" t="s">
        <v>136</v>
      </c>
    </row>
    <row r="155" spans="1:13" ht="24.75" x14ac:dyDescent="0.25">
      <c r="A155" s="37">
        <v>28</v>
      </c>
      <c r="B155" s="64" t="s">
        <v>249</v>
      </c>
      <c r="C155" s="36" t="s">
        <v>230</v>
      </c>
      <c r="D155" s="105" t="s">
        <v>137</v>
      </c>
      <c r="E155" s="26">
        <v>183</v>
      </c>
      <c r="F155" s="26">
        <v>3129</v>
      </c>
      <c r="G155" s="32">
        <v>27738.59</v>
      </c>
      <c r="H155" s="28">
        <v>65727</v>
      </c>
      <c r="I155" s="4">
        <v>563.22</v>
      </c>
      <c r="J155" s="4">
        <v>4881.3419999999996</v>
      </c>
      <c r="K155" s="72">
        <v>9246.2000000000007</v>
      </c>
      <c r="L155" s="42" t="s">
        <v>168</v>
      </c>
      <c r="M155" s="3" t="s">
        <v>136</v>
      </c>
    </row>
    <row r="156" spans="1:13" ht="24.75" x14ac:dyDescent="0.25">
      <c r="A156" s="37">
        <v>29</v>
      </c>
      <c r="B156" s="64" t="s">
        <v>250</v>
      </c>
      <c r="C156" s="64" t="s">
        <v>229</v>
      </c>
      <c r="D156" s="105" t="s">
        <v>137</v>
      </c>
      <c r="E156" s="26">
        <v>115</v>
      </c>
      <c r="F156" s="26">
        <v>1975</v>
      </c>
      <c r="G156" s="32">
        <v>17508.38</v>
      </c>
      <c r="H156" s="28">
        <v>65727</v>
      </c>
      <c r="I156" s="4">
        <v>355.5</v>
      </c>
      <c r="J156" s="4">
        <v>3081.1019999999999</v>
      </c>
      <c r="K156" s="72">
        <v>5836.13</v>
      </c>
      <c r="L156" s="42" t="s">
        <v>168</v>
      </c>
      <c r="M156" s="3" t="s">
        <v>136</v>
      </c>
    </row>
    <row r="157" spans="1:13" ht="24.75" x14ac:dyDescent="0.25">
      <c r="A157" s="37">
        <v>30</v>
      </c>
      <c r="B157" s="64" t="s">
        <v>72</v>
      </c>
      <c r="C157" s="64" t="s">
        <v>231</v>
      </c>
      <c r="D157" s="105" t="s">
        <v>137</v>
      </c>
      <c r="E157" s="26">
        <v>155</v>
      </c>
      <c r="F157" s="26">
        <v>2655</v>
      </c>
      <c r="G157" s="32">
        <v>23536.58</v>
      </c>
      <c r="H157" s="28">
        <v>65727</v>
      </c>
      <c r="I157" s="4">
        <v>477.9</v>
      </c>
      <c r="J157" s="4">
        <v>4141.902</v>
      </c>
      <c r="K157" s="72">
        <v>7845.53</v>
      </c>
      <c r="L157" s="42" t="s">
        <v>168</v>
      </c>
      <c r="M157" s="3" t="s">
        <v>136</v>
      </c>
    </row>
    <row r="158" spans="1:13" ht="24.75" x14ac:dyDescent="0.25">
      <c r="A158" s="37">
        <v>31</v>
      </c>
      <c r="B158" s="64" t="s">
        <v>70</v>
      </c>
      <c r="C158" s="64" t="s">
        <v>229</v>
      </c>
      <c r="D158" s="105" t="s">
        <v>137</v>
      </c>
      <c r="E158" s="26">
        <v>96</v>
      </c>
      <c r="F158" s="26">
        <v>1647</v>
      </c>
      <c r="G158" s="32">
        <v>14600.66</v>
      </c>
      <c r="H158" s="28">
        <v>65727</v>
      </c>
      <c r="I158" s="4">
        <v>296.45999999999998</v>
      </c>
      <c r="J158" s="4">
        <v>2569.422</v>
      </c>
      <c r="K158" s="72">
        <v>4866.8900000000003</v>
      </c>
      <c r="L158" s="42" t="s">
        <v>168</v>
      </c>
      <c r="M158" s="3" t="s">
        <v>136</v>
      </c>
    </row>
    <row r="159" spans="1:13" ht="24.75" x14ac:dyDescent="0.25">
      <c r="A159" s="37">
        <v>32</v>
      </c>
      <c r="B159" s="64" t="s">
        <v>251</v>
      </c>
      <c r="C159" s="64" t="s">
        <v>232</v>
      </c>
      <c r="D159" s="105" t="s">
        <v>137</v>
      </c>
      <c r="E159" s="26">
        <v>140</v>
      </c>
      <c r="F159" s="26">
        <v>2399</v>
      </c>
      <c r="G159" s="32">
        <v>21267.14</v>
      </c>
      <c r="H159" s="28">
        <v>65727</v>
      </c>
      <c r="I159" s="4">
        <v>431.82</v>
      </c>
      <c r="J159" s="4">
        <v>3742.5419999999999</v>
      </c>
      <c r="K159" s="72">
        <v>7089.05</v>
      </c>
      <c r="L159" s="42" t="s">
        <v>168</v>
      </c>
      <c r="M159" s="3" t="s">
        <v>136</v>
      </c>
    </row>
    <row r="160" spans="1:13" ht="24.75" x14ac:dyDescent="0.25">
      <c r="A160" s="37">
        <v>33</v>
      </c>
      <c r="B160" s="64" t="s">
        <v>252</v>
      </c>
      <c r="C160" s="64" t="s">
        <v>232</v>
      </c>
      <c r="D160" s="105" t="s">
        <v>137</v>
      </c>
      <c r="E160" s="26">
        <v>812</v>
      </c>
      <c r="F160" s="26">
        <v>13890</v>
      </c>
      <c r="G160" s="32">
        <v>123134.85</v>
      </c>
      <c r="H160" s="28">
        <v>65727</v>
      </c>
      <c r="I160" s="4">
        <v>2500.1999999999998</v>
      </c>
      <c r="J160" s="4">
        <v>21668.502</v>
      </c>
      <c r="K160" s="72">
        <v>41044.949999999997</v>
      </c>
      <c r="L160" s="42" t="s">
        <v>168</v>
      </c>
      <c r="M160" s="3" t="s">
        <v>136</v>
      </c>
    </row>
    <row r="161" spans="1:13" ht="24.75" x14ac:dyDescent="0.25">
      <c r="A161" s="37">
        <v>34</v>
      </c>
      <c r="B161" s="64" t="s">
        <v>263</v>
      </c>
      <c r="C161" s="36" t="s">
        <v>227</v>
      </c>
      <c r="D161" s="105" t="s">
        <v>13</v>
      </c>
      <c r="E161" s="26">
        <v>1297</v>
      </c>
      <c r="F161" s="26">
        <v>22872</v>
      </c>
      <c r="G161" s="32">
        <v>202760.28</v>
      </c>
      <c r="H161" s="28">
        <v>65727</v>
      </c>
      <c r="I161" s="4">
        <v>4116.96</v>
      </c>
      <c r="J161" s="4">
        <v>35680.421999999999</v>
      </c>
      <c r="K161" s="72">
        <v>67586.759999999995</v>
      </c>
      <c r="L161" s="42" t="s">
        <v>167</v>
      </c>
      <c r="M161" s="112" t="s">
        <v>136</v>
      </c>
    </row>
    <row r="162" spans="1:13" ht="24.75" x14ac:dyDescent="0.5">
      <c r="A162" s="37">
        <v>35</v>
      </c>
      <c r="B162" s="64" t="s">
        <v>289</v>
      </c>
      <c r="C162" s="64" t="s">
        <v>234</v>
      </c>
      <c r="D162" s="105" t="s">
        <v>49</v>
      </c>
      <c r="E162" s="26">
        <v>57</v>
      </c>
      <c r="F162" s="26">
        <v>983</v>
      </c>
      <c r="G162" s="32">
        <v>8714.2999999999993</v>
      </c>
      <c r="H162" s="28">
        <v>65727</v>
      </c>
      <c r="I162" s="4">
        <v>176.94</v>
      </c>
      <c r="J162" s="4">
        <v>1533.5820000000001</v>
      </c>
      <c r="K162" s="72">
        <v>2904.77</v>
      </c>
      <c r="L162" s="42" t="s">
        <v>169</v>
      </c>
      <c r="M162" s="65" t="s">
        <v>136</v>
      </c>
    </row>
    <row r="163" spans="1:13" ht="24.75" x14ac:dyDescent="0.5">
      <c r="A163" s="37">
        <v>36</v>
      </c>
      <c r="B163" s="64" t="s">
        <v>283</v>
      </c>
      <c r="C163" s="64" t="s">
        <v>235</v>
      </c>
      <c r="D163" s="105" t="s">
        <v>49</v>
      </c>
      <c r="E163" s="26">
        <v>102</v>
      </c>
      <c r="F163" s="26">
        <v>1766</v>
      </c>
      <c r="G163" s="32">
        <v>15655.59</v>
      </c>
      <c r="H163" s="28">
        <v>65727</v>
      </c>
      <c r="I163" s="4">
        <v>317.88</v>
      </c>
      <c r="J163" s="4">
        <v>2755.0619999999999</v>
      </c>
      <c r="K163" s="72">
        <v>5218.53</v>
      </c>
      <c r="L163" s="42" t="s">
        <v>169</v>
      </c>
      <c r="M163" s="65" t="s">
        <v>136</v>
      </c>
    </row>
    <row r="164" spans="1:13" ht="24.75" x14ac:dyDescent="0.5">
      <c r="A164" s="37">
        <v>37</v>
      </c>
      <c r="B164" s="64" t="s">
        <v>282</v>
      </c>
      <c r="C164" s="64" t="s">
        <v>235</v>
      </c>
      <c r="D164" s="105" t="s">
        <v>49</v>
      </c>
      <c r="E164" s="26">
        <v>166</v>
      </c>
      <c r="F164" s="26">
        <v>2891</v>
      </c>
      <c r="G164" s="32">
        <v>25628.720000000001</v>
      </c>
      <c r="H164" s="28">
        <v>65727</v>
      </c>
      <c r="I164" s="4">
        <v>520.38</v>
      </c>
      <c r="J164" s="4">
        <v>4510.0619999999999</v>
      </c>
      <c r="K164" s="72">
        <v>8542.91</v>
      </c>
      <c r="L164" s="42" t="s">
        <v>169</v>
      </c>
      <c r="M164" s="65" t="s">
        <v>136</v>
      </c>
    </row>
    <row r="165" spans="1:13" ht="24.75" x14ac:dyDescent="0.5">
      <c r="A165" s="37">
        <v>38</v>
      </c>
      <c r="B165" s="64" t="s">
        <v>278</v>
      </c>
      <c r="C165" s="64" t="s">
        <v>236</v>
      </c>
      <c r="D165" s="105" t="s">
        <v>49</v>
      </c>
      <c r="E165" s="26">
        <v>220</v>
      </c>
      <c r="F165" s="26">
        <v>3811</v>
      </c>
      <c r="G165" s="32">
        <v>33784.519999999997</v>
      </c>
      <c r="H165" s="28">
        <v>65727</v>
      </c>
      <c r="I165" s="4">
        <v>685.98</v>
      </c>
      <c r="J165" s="4">
        <v>5945.2619999999997</v>
      </c>
      <c r="K165" s="72">
        <v>11261.51</v>
      </c>
      <c r="L165" s="42" t="s">
        <v>169</v>
      </c>
      <c r="M165" s="65" t="s">
        <v>136</v>
      </c>
    </row>
    <row r="166" spans="1:13" ht="24.75" x14ac:dyDescent="0.5">
      <c r="A166" s="37">
        <v>39</v>
      </c>
      <c r="B166" s="64" t="s">
        <v>281</v>
      </c>
      <c r="C166" s="64" t="s">
        <v>237</v>
      </c>
      <c r="D166" s="105" t="s">
        <v>49</v>
      </c>
      <c r="E166" s="26">
        <v>17</v>
      </c>
      <c r="F166" s="26">
        <v>294</v>
      </c>
      <c r="G166" s="32">
        <v>2606.31</v>
      </c>
      <c r="H166" s="28">
        <v>65727</v>
      </c>
      <c r="I166" s="4">
        <v>52.919999999999995</v>
      </c>
      <c r="J166" s="4">
        <v>458.74200000000002</v>
      </c>
      <c r="K166" s="72">
        <v>868.77</v>
      </c>
      <c r="L166" s="42" t="s">
        <v>169</v>
      </c>
      <c r="M166" s="65" t="s">
        <v>136</v>
      </c>
    </row>
    <row r="167" spans="1:13" ht="24.75" x14ac:dyDescent="0.5">
      <c r="A167" s="37">
        <v>40</v>
      </c>
      <c r="B167" s="64" t="s">
        <v>66</v>
      </c>
      <c r="C167" s="64" t="s">
        <v>238</v>
      </c>
      <c r="D167" s="105" t="s">
        <v>49</v>
      </c>
      <c r="E167" s="26">
        <v>434</v>
      </c>
      <c r="F167" s="26">
        <v>7484</v>
      </c>
      <c r="G167" s="32">
        <v>66345.66</v>
      </c>
      <c r="H167" s="28">
        <v>65727</v>
      </c>
      <c r="I167" s="4">
        <v>1347.12</v>
      </c>
      <c r="J167" s="4">
        <v>11675.142000000002</v>
      </c>
      <c r="K167" s="72">
        <v>22115.22</v>
      </c>
      <c r="L167" s="42" t="s">
        <v>169</v>
      </c>
      <c r="M167" s="65" t="s">
        <v>136</v>
      </c>
    </row>
    <row r="168" spans="1:13" ht="24.75" x14ac:dyDescent="0.5">
      <c r="A168" s="37">
        <v>41</v>
      </c>
      <c r="B168" s="64" t="s">
        <v>280</v>
      </c>
      <c r="C168" s="64" t="s">
        <v>238</v>
      </c>
      <c r="D168" s="105" t="s">
        <v>49</v>
      </c>
      <c r="E168" s="26">
        <v>225</v>
      </c>
      <c r="F168" s="26">
        <v>3844</v>
      </c>
      <c r="G168" s="32">
        <v>34077.06</v>
      </c>
      <c r="H168" s="28">
        <v>65727</v>
      </c>
      <c r="I168" s="4">
        <v>691.92</v>
      </c>
      <c r="J168" s="4">
        <v>5996.7420000000002</v>
      </c>
      <c r="K168" s="72">
        <v>11359.02</v>
      </c>
      <c r="L168" s="42" t="s">
        <v>169</v>
      </c>
      <c r="M168" s="65" t="s">
        <v>136</v>
      </c>
    </row>
    <row r="169" spans="1:13" ht="24.75" x14ac:dyDescent="0.5">
      <c r="A169" s="37">
        <v>42</v>
      </c>
      <c r="B169" s="64" t="s">
        <v>279</v>
      </c>
      <c r="C169" s="64" t="s">
        <v>237</v>
      </c>
      <c r="D169" s="105" t="s">
        <v>49</v>
      </c>
      <c r="E169" s="26">
        <v>216</v>
      </c>
      <c r="F169" s="26">
        <v>3766</v>
      </c>
      <c r="G169" s="32">
        <v>33385.589999999997</v>
      </c>
      <c r="H169" s="28">
        <v>65727</v>
      </c>
      <c r="I169" s="4">
        <v>677.88</v>
      </c>
      <c r="J169" s="4">
        <v>5875.0619999999999</v>
      </c>
      <c r="K169" s="72">
        <v>11128.53</v>
      </c>
      <c r="L169" s="42" t="s">
        <v>169</v>
      </c>
      <c r="M169" s="65" t="s">
        <v>136</v>
      </c>
    </row>
    <row r="170" spans="1:13" ht="24.75" x14ac:dyDescent="0.5">
      <c r="A170" s="37">
        <v>43</v>
      </c>
      <c r="B170" s="64" t="s">
        <v>55</v>
      </c>
      <c r="C170" s="64" t="s">
        <v>239</v>
      </c>
      <c r="D170" s="105" t="s">
        <v>49</v>
      </c>
      <c r="E170" s="26">
        <v>732</v>
      </c>
      <c r="F170" s="26">
        <v>12624</v>
      </c>
      <c r="G170" s="32">
        <v>111911.76</v>
      </c>
      <c r="H170" s="28">
        <v>65727</v>
      </c>
      <c r="I170" s="4">
        <v>2272.3199999999997</v>
      </c>
      <c r="J170" s="4">
        <v>19693.542000000001</v>
      </c>
      <c r="K170" s="72">
        <v>37303.919999999998</v>
      </c>
      <c r="L170" s="42" t="s">
        <v>169</v>
      </c>
      <c r="M170" s="65" t="s">
        <v>136</v>
      </c>
    </row>
    <row r="171" spans="1:13" ht="24.75" x14ac:dyDescent="0.5">
      <c r="A171" s="37">
        <v>44</v>
      </c>
      <c r="B171" s="64" t="s">
        <v>247</v>
      </c>
      <c r="C171" s="64" t="s">
        <v>237</v>
      </c>
      <c r="D171" s="105" t="s">
        <v>49</v>
      </c>
      <c r="E171" s="26">
        <v>380</v>
      </c>
      <c r="F171" s="26">
        <v>6464</v>
      </c>
      <c r="G171" s="32">
        <v>57303.360000000001</v>
      </c>
      <c r="H171" s="28">
        <v>65727</v>
      </c>
      <c r="I171" s="4">
        <v>1163.52</v>
      </c>
      <c r="J171" s="4">
        <v>10083.942000000001</v>
      </c>
      <c r="K171" s="72">
        <v>19101.12</v>
      </c>
      <c r="L171" s="42" t="s">
        <v>169</v>
      </c>
      <c r="M171" s="65" t="s">
        <v>136</v>
      </c>
    </row>
    <row r="172" spans="1:13" ht="24.75" x14ac:dyDescent="0.5">
      <c r="A172" s="37">
        <v>45</v>
      </c>
      <c r="B172" s="64" t="s">
        <v>139</v>
      </c>
      <c r="C172" s="64" t="s">
        <v>237</v>
      </c>
      <c r="D172" s="105" t="s">
        <v>49</v>
      </c>
      <c r="E172" s="26">
        <v>315</v>
      </c>
      <c r="F172" s="26">
        <v>5412</v>
      </c>
      <c r="G172" s="32">
        <v>47977.38</v>
      </c>
      <c r="H172" s="28">
        <v>65727</v>
      </c>
      <c r="I172" s="4">
        <v>974.16</v>
      </c>
      <c r="J172" s="4">
        <v>8442.8220000000019</v>
      </c>
      <c r="K172" s="72">
        <v>15992.46</v>
      </c>
      <c r="L172" s="42" t="s">
        <v>169</v>
      </c>
      <c r="M172" s="65" t="s">
        <v>136</v>
      </c>
    </row>
    <row r="173" spans="1:13" ht="24.75" x14ac:dyDescent="0.5">
      <c r="A173" s="37">
        <v>46</v>
      </c>
      <c r="B173" s="46" t="s">
        <v>254</v>
      </c>
      <c r="C173" s="64" t="s">
        <v>240</v>
      </c>
      <c r="D173" s="105" t="s">
        <v>49</v>
      </c>
      <c r="E173" s="26">
        <v>669</v>
      </c>
      <c r="F173" s="26">
        <v>11375</v>
      </c>
      <c r="G173" s="32">
        <v>100839.38</v>
      </c>
      <c r="H173" s="28">
        <v>65727</v>
      </c>
      <c r="I173" s="4">
        <v>2047.5</v>
      </c>
      <c r="J173" s="4">
        <v>17745.150000000001</v>
      </c>
      <c r="K173" s="72">
        <v>33613.360000000001</v>
      </c>
      <c r="L173" s="42" t="s">
        <v>173</v>
      </c>
      <c r="M173" s="65" t="s">
        <v>136</v>
      </c>
    </row>
    <row r="174" spans="1:13" ht="24.75" x14ac:dyDescent="0.5">
      <c r="A174" s="37">
        <v>47</v>
      </c>
      <c r="B174" s="64" t="s">
        <v>291</v>
      </c>
      <c r="C174" s="64" t="s">
        <v>241</v>
      </c>
      <c r="D174" s="105" t="s">
        <v>49</v>
      </c>
      <c r="E174" s="26">
        <v>519</v>
      </c>
      <c r="F174" s="26">
        <v>8920</v>
      </c>
      <c r="G174" s="32">
        <v>79075.8</v>
      </c>
      <c r="H174" s="28">
        <v>65727</v>
      </c>
      <c r="I174" s="4">
        <v>1605.6</v>
      </c>
      <c r="J174" s="4">
        <v>13915.302000000001</v>
      </c>
      <c r="K174" s="72">
        <v>26358.6</v>
      </c>
      <c r="L174" s="42" t="s">
        <v>170</v>
      </c>
      <c r="M174" s="65" t="s">
        <v>136</v>
      </c>
    </row>
    <row r="175" spans="1:13" ht="24.75" x14ac:dyDescent="0.25">
      <c r="A175" s="34"/>
      <c r="B175" s="46"/>
      <c r="D175" s="115" t="s">
        <v>37</v>
      </c>
      <c r="E175" s="26">
        <v>22618</v>
      </c>
      <c r="F175" s="27">
        <v>392156.5</v>
      </c>
      <c r="G175" s="32">
        <f>SUM(G128:G174)</f>
        <v>3376468.2199999988</v>
      </c>
      <c r="H175" s="6"/>
      <c r="I175" s="8">
        <v>70588.17</v>
      </c>
      <c r="J175" s="8">
        <v>611768.98200000019</v>
      </c>
      <c r="K175" s="72">
        <f>SUM(K128:K174)</f>
        <v>1158822.7575000005</v>
      </c>
      <c r="L175" s="6"/>
      <c r="M175" s="6"/>
    </row>
    <row r="176" spans="1:13" ht="42" x14ac:dyDescent="0.25">
      <c r="A176" s="13" t="s">
        <v>26</v>
      </c>
      <c r="B176" s="46" t="s">
        <v>1</v>
      </c>
      <c r="C176" s="11" t="s">
        <v>2</v>
      </c>
      <c r="D176" s="106" t="s">
        <v>3</v>
      </c>
      <c r="E176" s="11" t="s">
        <v>4</v>
      </c>
      <c r="F176" s="11" t="s">
        <v>5</v>
      </c>
      <c r="G176" s="11" t="s">
        <v>27</v>
      </c>
      <c r="H176" s="21" t="s">
        <v>31</v>
      </c>
      <c r="I176" s="1" t="s">
        <v>19</v>
      </c>
      <c r="J176" s="2" t="s">
        <v>20</v>
      </c>
      <c r="K176" s="2" t="s">
        <v>21</v>
      </c>
      <c r="L176" s="2" t="s">
        <v>22</v>
      </c>
      <c r="M176" s="2" t="s">
        <v>23</v>
      </c>
    </row>
    <row r="177" spans="1:13" ht="21" x14ac:dyDescent="0.25">
      <c r="A177" s="37">
        <v>1</v>
      </c>
      <c r="B177" s="46" t="s">
        <v>140</v>
      </c>
      <c r="C177" s="36" t="s">
        <v>232</v>
      </c>
      <c r="D177" s="101" t="s">
        <v>13</v>
      </c>
      <c r="E177" s="37">
        <v>623</v>
      </c>
      <c r="F177" s="37">
        <v>10971</v>
      </c>
      <c r="G177" s="38">
        <v>97257.919999999998</v>
      </c>
      <c r="H177" s="28">
        <v>65730</v>
      </c>
      <c r="I177" s="4">
        <v>1974.78</v>
      </c>
      <c r="J177" s="4">
        <v>17114.760000000002</v>
      </c>
      <c r="K177" s="72">
        <v>32419.31</v>
      </c>
      <c r="L177" s="42" t="s">
        <v>168</v>
      </c>
      <c r="M177" s="96" t="s">
        <v>152</v>
      </c>
    </row>
    <row r="178" spans="1:13" ht="21" x14ac:dyDescent="0.25">
      <c r="A178" s="37">
        <v>2</v>
      </c>
      <c r="B178" s="46" t="s">
        <v>140</v>
      </c>
      <c r="C178" s="36" t="s">
        <v>232</v>
      </c>
      <c r="D178" s="101" t="s">
        <v>13</v>
      </c>
      <c r="E178" s="37">
        <v>396</v>
      </c>
      <c r="F178" s="37">
        <v>6965</v>
      </c>
      <c r="G178" s="38">
        <v>61744.73</v>
      </c>
      <c r="H178" s="28">
        <v>65730</v>
      </c>
      <c r="I178" s="4">
        <v>1253.7</v>
      </c>
      <c r="J178" s="4">
        <v>10865.4</v>
      </c>
      <c r="K178" s="72">
        <v>20581.575000000001</v>
      </c>
      <c r="L178" s="42" t="s">
        <v>168</v>
      </c>
      <c r="M178" s="96" t="s">
        <v>152</v>
      </c>
    </row>
    <row r="179" spans="1:13" ht="21" x14ac:dyDescent="0.25">
      <c r="A179" s="37">
        <v>3</v>
      </c>
      <c r="B179" s="46" t="s">
        <v>13</v>
      </c>
      <c r="C179" s="36" t="s">
        <v>232</v>
      </c>
      <c r="D179" s="101" t="s">
        <v>13</v>
      </c>
      <c r="E179" s="37">
        <v>522</v>
      </c>
      <c r="F179" s="37">
        <v>9242</v>
      </c>
      <c r="G179" s="38">
        <v>81930.33</v>
      </c>
      <c r="H179" s="28">
        <v>65730</v>
      </c>
      <c r="I179" s="4">
        <v>1663.56</v>
      </c>
      <c r="J179" s="4">
        <v>14417.52</v>
      </c>
      <c r="K179" s="72">
        <v>27310.11</v>
      </c>
      <c r="L179" s="42" t="s">
        <v>168</v>
      </c>
      <c r="M179" s="96" t="s">
        <v>152</v>
      </c>
    </row>
    <row r="180" spans="1:13" ht="21" x14ac:dyDescent="0.25">
      <c r="A180" s="37">
        <v>4</v>
      </c>
      <c r="B180" s="46" t="s">
        <v>141</v>
      </c>
      <c r="C180" s="36" t="s">
        <v>232</v>
      </c>
      <c r="D180" s="101" t="s">
        <v>13</v>
      </c>
      <c r="E180" s="37">
        <v>837</v>
      </c>
      <c r="F180" s="37">
        <v>14786</v>
      </c>
      <c r="G180" s="38">
        <v>131077.89000000001</v>
      </c>
      <c r="H180" s="28">
        <v>65730</v>
      </c>
      <c r="I180" s="4">
        <v>2661.48</v>
      </c>
      <c r="J180" s="4">
        <v>23066.16</v>
      </c>
      <c r="K180" s="72">
        <v>43692.63</v>
      </c>
      <c r="L180" s="42" t="s">
        <v>168</v>
      </c>
      <c r="M180" s="96" t="s">
        <v>152</v>
      </c>
    </row>
    <row r="181" spans="1:13" ht="21" x14ac:dyDescent="0.25">
      <c r="A181" s="37">
        <v>5</v>
      </c>
      <c r="B181" s="46" t="s">
        <v>15</v>
      </c>
      <c r="C181" s="36" t="s">
        <v>232</v>
      </c>
      <c r="D181" s="101" t="s">
        <v>13</v>
      </c>
      <c r="E181" s="37">
        <v>264</v>
      </c>
      <c r="F181" s="37">
        <v>4655</v>
      </c>
      <c r="G181" s="38">
        <v>41266.57</v>
      </c>
      <c r="H181" s="28">
        <v>65730</v>
      </c>
      <c r="I181" s="4">
        <v>837.9</v>
      </c>
      <c r="J181" s="4">
        <v>7261.8</v>
      </c>
      <c r="K181" s="72">
        <v>13755.525</v>
      </c>
      <c r="L181" s="42" t="s">
        <v>168</v>
      </c>
      <c r="M181" s="96" t="s">
        <v>152</v>
      </c>
    </row>
    <row r="182" spans="1:13" ht="21" x14ac:dyDescent="0.25">
      <c r="A182" s="37">
        <v>6</v>
      </c>
      <c r="B182" s="46" t="s">
        <v>142</v>
      </c>
      <c r="C182" s="36" t="s">
        <v>232</v>
      </c>
      <c r="D182" s="101" t="s">
        <v>13</v>
      </c>
      <c r="E182" s="37">
        <v>940</v>
      </c>
      <c r="F182" s="37">
        <v>16534</v>
      </c>
      <c r="G182" s="38">
        <v>146573.91</v>
      </c>
      <c r="H182" s="28">
        <v>65730</v>
      </c>
      <c r="I182" s="4">
        <v>2976.12</v>
      </c>
      <c r="J182" s="4">
        <v>25793.040000000001</v>
      </c>
      <c r="K182" s="72">
        <v>48857.97</v>
      </c>
      <c r="L182" s="42" t="s">
        <v>168</v>
      </c>
      <c r="M182" s="96" t="s">
        <v>152</v>
      </c>
    </row>
    <row r="183" spans="1:13" ht="21" x14ac:dyDescent="0.25">
      <c r="A183" s="37">
        <v>7</v>
      </c>
      <c r="B183" s="46" t="s">
        <v>143</v>
      </c>
      <c r="C183" s="36" t="s">
        <v>232</v>
      </c>
      <c r="D183" s="101" t="s">
        <v>17</v>
      </c>
      <c r="E183" s="37">
        <v>616</v>
      </c>
      <c r="F183" s="37">
        <v>10812</v>
      </c>
      <c r="G183" s="38">
        <v>95848.38</v>
      </c>
      <c r="H183" s="28">
        <v>65730</v>
      </c>
      <c r="I183" s="4">
        <v>1946.1599999999999</v>
      </c>
      <c r="J183" s="4">
        <v>16866.72</v>
      </c>
      <c r="K183" s="72">
        <v>31949.46</v>
      </c>
      <c r="L183" s="42" t="s">
        <v>168</v>
      </c>
      <c r="M183" s="96" t="s">
        <v>152</v>
      </c>
    </row>
    <row r="184" spans="1:13" ht="21" x14ac:dyDescent="0.25">
      <c r="A184" s="37">
        <v>8</v>
      </c>
      <c r="B184" s="46" t="s">
        <v>144</v>
      </c>
      <c r="C184" s="36" t="s">
        <v>232</v>
      </c>
      <c r="D184" s="101" t="s">
        <v>17</v>
      </c>
      <c r="E184" s="37">
        <v>489</v>
      </c>
      <c r="F184" s="37">
        <v>8570</v>
      </c>
      <c r="G184" s="38">
        <v>75973.05</v>
      </c>
      <c r="H184" s="28">
        <v>65730</v>
      </c>
      <c r="I184" s="4">
        <v>1542.6</v>
      </c>
      <c r="J184" s="4">
        <v>13369.2</v>
      </c>
      <c r="K184" s="72">
        <v>25324.35</v>
      </c>
      <c r="L184" s="42" t="s">
        <v>168</v>
      </c>
      <c r="M184" s="96" t="s">
        <v>152</v>
      </c>
    </row>
    <row r="185" spans="1:13" ht="21" x14ac:dyDescent="0.25">
      <c r="A185" s="37">
        <v>9</v>
      </c>
      <c r="B185" s="46" t="s">
        <v>145</v>
      </c>
      <c r="C185" s="36" t="s">
        <v>242</v>
      </c>
      <c r="D185" s="101" t="s">
        <v>17</v>
      </c>
      <c r="E185" s="37">
        <v>1083</v>
      </c>
      <c r="F185" s="37">
        <v>18980</v>
      </c>
      <c r="G185" s="38">
        <v>168257.7</v>
      </c>
      <c r="H185" s="28">
        <v>65730</v>
      </c>
      <c r="I185" s="4">
        <v>3416.4</v>
      </c>
      <c r="J185" s="4">
        <v>29608.799999999999</v>
      </c>
      <c r="K185" s="72">
        <v>56085.9</v>
      </c>
      <c r="L185" s="42" t="s">
        <v>168</v>
      </c>
      <c r="M185" s="96" t="s">
        <v>152</v>
      </c>
    </row>
    <row r="186" spans="1:13" ht="21" x14ac:dyDescent="0.25">
      <c r="A186" s="37">
        <v>10</v>
      </c>
      <c r="B186" s="46" t="s">
        <v>146</v>
      </c>
      <c r="C186" s="36" t="s">
        <v>242</v>
      </c>
      <c r="D186" s="101" t="s">
        <v>17</v>
      </c>
      <c r="E186" s="37">
        <v>410</v>
      </c>
      <c r="F186" s="37">
        <v>7196</v>
      </c>
      <c r="G186" s="38">
        <v>63792.54</v>
      </c>
      <c r="H186" s="28">
        <v>65730</v>
      </c>
      <c r="I186" s="4">
        <v>1295.28</v>
      </c>
      <c r="J186" s="4">
        <v>11225.76</v>
      </c>
      <c r="K186" s="72">
        <v>21264.18</v>
      </c>
      <c r="L186" s="42" t="s">
        <v>168</v>
      </c>
      <c r="M186" s="96" t="s">
        <v>152</v>
      </c>
    </row>
    <row r="187" spans="1:13" ht="21" x14ac:dyDescent="0.25">
      <c r="A187" s="37">
        <v>11</v>
      </c>
      <c r="B187" s="46" t="s">
        <v>147</v>
      </c>
      <c r="C187" s="36" t="s">
        <v>242</v>
      </c>
      <c r="D187" s="101" t="s">
        <v>17</v>
      </c>
      <c r="E187" s="37">
        <v>1312</v>
      </c>
      <c r="F187" s="37">
        <v>22811</v>
      </c>
      <c r="G187" s="38">
        <v>202219.51999999999</v>
      </c>
      <c r="H187" s="28">
        <v>65730</v>
      </c>
      <c r="I187" s="4">
        <v>4105.9799999999996</v>
      </c>
      <c r="J187" s="4">
        <v>35585.160000000003</v>
      </c>
      <c r="K187" s="72">
        <v>67406.509999999995</v>
      </c>
      <c r="L187" s="42" t="s">
        <v>168</v>
      </c>
      <c r="M187" s="96" t="s">
        <v>152</v>
      </c>
    </row>
    <row r="188" spans="1:13" ht="21" x14ac:dyDescent="0.25">
      <c r="A188" s="37">
        <v>12</v>
      </c>
      <c r="B188" s="46" t="s">
        <v>148</v>
      </c>
      <c r="C188" s="36" t="s">
        <v>232</v>
      </c>
      <c r="D188" s="101" t="s">
        <v>17</v>
      </c>
      <c r="E188" s="37">
        <v>733</v>
      </c>
      <c r="F188" s="37">
        <v>12843</v>
      </c>
      <c r="G188" s="38">
        <v>113853.2</v>
      </c>
      <c r="H188" s="28">
        <v>65730</v>
      </c>
      <c r="I188" s="4">
        <v>2311.7399999999998</v>
      </c>
      <c r="J188" s="4">
        <v>20035.080000000002</v>
      </c>
      <c r="K188" s="72">
        <v>37951.07</v>
      </c>
      <c r="L188" s="42" t="s">
        <v>168</v>
      </c>
      <c r="M188" s="96" t="s">
        <v>152</v>
      </c>
    </row>
    <row r="189" spans="1:13" ht="19.5" x14ac:dyDescent="0.25">
      <c r="A189" s="37">
        <v>13</v>
      </c>
      <c r="B189" s="64" t="s">
        <v>181</v>
      </c>
      <c r="C189" s="36" t="s">
        <v>229</v>
      </c>
      <c r="D189" s="101" t="s">
        <v>17</v>
      </c>
      <c r="E189" s="37">
        <v>369</v>
      </c>
      <c r="F189" s="37">
        <v>6477</v>
      </c>
      <c r="G189" s="38">
        <v>57418.61</v>
      </c>
      <c r="H189" s="28">
        <v>65730</v>
      </c>
      <c r="I189" s="4">
        <v>1165.8599999999999</v>
      </c>
      <c r="J189" s="4">
        <v>10104.320000000002</v>
      </c>
      <c r="K189" s="72">
        <v>19139.54</v>
      </c>
      <c r="L189" s="42" t="s">
        <v>168</v>
      </c>
      <c r="M189" s="96" t="s">
        <v>152</v>
      </c>
    </row>
    <row r="190" spans="1:13" ht="21" x14ac:dyDescent="0.25">
      <c r="A190" s="37">
        <v>14</v>
      </c>
      <c r="B190" s="46" t="s">
        <v>149</v>
      </c>
      <c r="C190" s="36" t="s">
        <v>232</v>
      </c>
      <c r="D190" s="101" t="s">
        <v>17</v>
      </c>
      <c r="E190" s="37">
        <v>998</v>
      </c>
      <c r="F190" s="37">
        <v>17474</v>
      </c>
      <c r="G190" s="38">
        <v>154907.01</v>
      </c>
      <c r="H190" s="28">
        <v>65730</v>
      </c>
      <c r="I190" s="4">
        <v>3145.3199999999997</v>
      </c>
      <c r="J190" s="4">
        <v>27259.440000000002</v>
      </c>
      <c r="K190" s="72">
        <v>51635.67</v>
      </c>
      <c r="L190" s="42" t="s">
        <v>168</v>
      </c>
      <c r="M190" s="96" t="s">
        <v>152</v>
      </c>
    </row>
    <row r="191" spans="1:13" ht="21" x14ac:dyDescent="0.25">
      <c r="A191" s="37">
        <v>15</v>
      </c>
      <c r="B191" s="46" t="s">
        <v>150</v>
      </c>
      <c r="C191" s="36" t="s">
        <v>232</v>
      </c>
      <c r="D191" s="101" t="s">
        <v>17</v>
      </c>
      <c r="E191" s="37">
        <v>623</v>
      </c>
      <c r="F191" s="37">
        <v>10937</v>
      </c>
      <c r="G191" s="38">
        <v>96956.51</v>
      </c>
      <c r="H191" s="28">
        <v>65730</v>
      </c>
      <c r="I191" s="4">
        <v>1968.6599999999999</v>
      </c>
      <c r="J191" s="4">
        <v>17061.72</v>
      </c>
      <c r="K191" s="72">
        <v>32318.84</v>
      </c>
      <c r="L191" s="42" t="s">
        <v>168</v>
      </c>
      <c r="M191" s="96" t="s">
        <v>152</v>
      </c>
    </row>
    <row r="192" spans="1:13" ht="21" x14ac:dyDescent="0.25">
      <c r="A192" s="37">
        <v>16</v>
      </c>
      <c r="B192" s="46" t="s">
        <v>151</v>
      </c>
      <c r="C192" s="36" t="s">
        <v>242</v>
      </c>
      <c r="D192" s="101" t="s">
        <v>17</v>
      </c>
      <c r="E192" s="37">
        <v>1688</v>
      </c>
      <c r="F192" s="37">
        <v>29227</v>
      </c>
      <c r="G192" s="38">
        <v>259097.36</v>
      </c>
      <c r="H192" s="28">
        <v>65730</v>
      </c>
      <c r="I192" s="4">
        <v>5260.86</v>
      </c>
      <c r="J192" s="4">
        <v>45595.12</v>
      </c>
      <c r="K192" s="72">
        <v>86365.79</v>
      </c>
      <c r="L192" s="42" t="s">
        <v>168</v>
      </c>
      <c r="M192" s="96" t="s">
        <v>152</v>
      </c>
    </row>
    <row r="193" spans="1:13" ht="24.75" x14ac:dyDescent="0.25">
      <c r="A193" s="34"/>
      <c r="B193" s="46"/>
      <c r="D193" s="115" t="s">
        <v>37</v>
      </c>
      <c r="E193" s="26">
        <v>11903</v>
      </c>
      <c r="F193" s="26">
        <v>208480</v>
      </c>
      <c r="G193" s="26">
        <f>SUM(G177:G192)</f>
        <v>1848175.23</v>
      </c>
      <c r="H193" s="6"/>
      <c r="I193" s="35">
        <v>37526.399999999994</v>
      </c>
      <c r="J193" s="35">
        <v>325230</v>
      </c>
      <c r="K193" s="74">
        <f>SUM(K177:K192)</f>
        <v>616058.43000000005</v>
      </c>
      <c r="L193" s="6"/>
      <c r="M193" s="96"/>
    </row>
    <row r="194" spans="1:13" ht="42" x14ac:dyDescent="0.25">
      <c r="A194" s="13" t="s">
        <v>26</v>
      </c>
      <c r="B194" s="46" t="s">
        <v>1</v>
      </c>
      <c r="C194" s="11" t="s">
        <v>2</v>
      </c>
      <c r="D194" s="106" t="s">
        <v>3</v>
      </c>
      <c r="E194" s="11" t="s">
        <v>4</v>
      </c>
      <c r="F194" s="11" t="s">
        <v>5</v>
      </c>
      <c r="G194" s="11" t="s">
        <v>27</v>
      </c>
      <c r="H194" s="21" t="s">
        <v>31</v>
      </c>
      <c r="I194" s="1" t="s">
        <v>19</v>
      </c>
      <c r="J194" s="2" t="s">
        <v>20</v>
      </c>
      <c r="K194" s="2" t="s">
        <v>21</v>
      </c>
      <c r="L194" s="2" t="s">
        <v>22</v>
      </c>
      <c r="M194" s="96" t="s">
        <v>23</v>
      </c>
    </row>
    <row r="195" spans="1:13" ht="24.75" x14ac:dyDescent="0.25">
      <c r="A195" s="61">
        <v>1</v>
      </c>
      <c r="B195" s="46" t="s">
        <v>153</v>
      </c>
      <c r="C195" s="46" t="s">
        <v>243</v>
      </c>
      <c r="D195" s="60" t="s">
        <v>131</v>
      </c>
      <c r="E195" s="26">
        <v>1194</v>
      </c>
      <c r="F195" s="26">
        <v>22075</v>
      </c>
      <c r="G195" s="32">
        <v>195694.88</v>
      </c>
      <c r="H195" s="28">
        <v>65758</v>
      </c>
      <c r="I195" s="4">
        <v>3973.5</v>
      </c>
      <c r="J195" s="4">
        <v>34437</v>
      </c>
      <c r="K195" s="72">
        <v>65231.63</v>
      </c>
      <c r="L195" s="42" t="s">
        <v>168</v>
      </c>
      <c r="M195" s="96" t="s">
        <v>165</v>
      </c>
    </row>
    <row r="196" spans="1:13" ht="21" x14ac:dyDescent="0.25">
      <c r="A196" s="61">
        <v>2</v>
      </c>
      <c r="B196" s="46" t="s">
        <v>154</v>
      </c>
      <c r="C196" s="46" t="s">
        <v>243</v>
      </c>
      <c r="D196" s="60" t="s">
        <v>131</v>
      </c>
      <c r="E196" s="49">
        <v>1526</v>
      </c>
      <c r="F196" s="49">
        <v>28215</v>
      </c>
      <c r="G196" s="50">
        <v>250125.98</v>
      </c>
      <c r="H196" s="28">
        <v>65758</v>
      </c>
      <c r="I196" s="4">
        <v>5078.7</v>
      </c>
      <c r="J196" s="4">
        <v>44015.4</v>
      </c>
      <c r="K196" s="72">
        <v>83375.33</v>
      </c>
      <c r="L196" s="42" t="s">
        <v>168</v>
      </c>
      <c r="M196" s="96" t="s">
        <v>165</v>
      </c>
    </row>
    <row r="197" spans="1:13" ht="21" x14ac:dyDescent="0.25">
      <c r="A197" s="61">
        <v>3</v>
      </c>
      <c r="B197" s="46" t="s">
        <v>155</v>
      </c>
      <c r="C197" s="46" t="s">
        <v>243</v>
      </c>
      <c r="D197" s="60" t="s">
        <v>131</v>
      </c>
      <c r="E197" s="49">
        <v>787</v>
      </c>
      <c r="F197" s="49">
        <v>14550</v>
      </c>
      <c r="G197" s="50">
        <v>128985.75</v>
      </c>
      <c r="H197" s="28">
        <v>65758</v>
      </c>
      <c r="I197" s="4">
        <v>2619</v>
      </c>
      <c r="J197" s="4">
        <v>22698</v>
      </c>
      <c r="K197" s="72">
        <v>42995.25</v>
      </c>
      <c r="L197" s="42" t="s">
        <v>168</v>
      </c>
      <c r="M197" s="96" t="s">
        <v>165</v>
      </c>
    </row>
    <row r="198" spans="1:13" ht="24.75" x14ac:dyDescent="0.25">
      <c r="A198" s="61">
        <v>4</v>
      </c>
      <c r="B198" s="46" t="s">
        <v>156</v>
      </c>
      <c r="C198" s="46" t="s">
        <v>232</v>
      </c>
      <c r="D198" s="60" t="s">
        <v>131</v>
      </c>
      <c r="E198" s="26">
        <v>1435</v>
      </c>
      <c r="F198" s="26">
        <v>26395</v>
      </c>
      <c r="G198" s="32">
        <v>233991.67999999999</v>
      </c>
      <c r="H198" s="28">
        <v>65758</v>
      </c>
      <c r="I198" s="4">
        <v>4751.0999999999995</v>
      </c>
      <c r="J198" s="4">
        <v>41176.200000000004</v>
      </c>
      <c r="K198" s="72">
        <v>77997.23</v>
      </c>
      <c r="L198" s="42" t="s">
        <v>168</v>
      </c>
      <c r="M198" s="96" t="s">
        <v>165</v>
      </c>
    </row>
    <row r="199" spans="1:13" ht="21" x14ac:dyDescent="0.25">
      <c r="A199" s="17"/>
      <c r="B199" s="46"/>
      <c r="C199" s="88"/>
      <c r="D199" s="121" t="s">
        <v>37</v>
      </c>
      <c r="E199" s="49">
        <v>4942</v>
      </c>
      <c r="F199" s="49">
        <v>91235</v>
      </c>
      <c r="G199" s="50">
        <f>SUM(G195:G198)</f>
        <v>808798.29</v>
      </c>
      <c r="H199" s="6"/>
      <c r="I199" s="35">
        <v>16422.3</v>
      </c>
      <c r="J199" s="35">
        <v>142326.6</v>
      </c>
      <c r="K199" s="72">
        <f>SUM(K195:K198)</f>
        <v>269599.44</v>
      </c>
      <c r="L199" s="6"/>
      <c r="M199" s="6"/>
    </row>
    <row r="200" spans="1:13" ht="42" x14ac:dyDescent="0.25">
      <c r="A200" s="13" t="s">
        <v>26</v>
      </c>
      <c r="B200" s="46" t="s">
        <v>1</v>
      </c>
      <c r="C200" s="11" t="s">
        <v>2</v>
      </c>
      <c r="D200" s="106" t="s">
        <v>3</v>
      </c>
      <c r="E200" s="11" t="s">
        <v>4</v>
      </c>
      <c r="F200" s="11" t="s">
        <v>5</v>
      </c>
      <c r="G200" s="11" t="s">
        <v>27</v>
      </c>
      <c r="H200" s="21" t="s">
        <v>31</v>
      </c>
      <c r="I200" s="1" t="s">
        <v>19</v>
      </c>
      <c r="J200" s="2" t="s">
        <v>20</v>
      </c>
      <c r="K200" s="2" t="s">
        <v>21</v>
      </c>
      <c r="L200" s="2" t="s">
        <v>22</v>
      </c>
      <c r="M200" s="2" t="s">
        <v>23</v>
      </c>
    </row>
    <row r="201" spans="1:13" ht="24.75" x14ac:dyDescent="0.25">
      <c r="A201" s="86">
        <v>1</v>
      </c>
      <c r="B201" s="46" t="s">
        <v>157</v>
      </c>
      <c r="C201" s="25" t="s">
        <v>85</v>
      </c>
      <c r="D201" s="106" t="s">
        <v>13</v>
      </c>
      <c r="E201" s="66">
        <v>487</v>
      </c>
      <c r="F201" s="66">
        <v>8492</v>
      </c>
      <c r="G201" s="67">
        <v>75282</v>
      </c>
      <c r="H201" s="28">
        <v>65777</v>
      </c>
      <c r="I201" s="4">
        <v>1529.0170000000001</v>
      </c>
      <c r="J201" s="4">
        <v>13247.720000000001</v>
      </c>
      <c r="K201" s="72">
        <v>25094</v>
      </c>
      <c r="L201" s="42" t="s">
        <v>167</v>
      </c>
      <c r="M201" s="112" t="s">
        <v>83</v>
      </c>
    </row>
    <row r="202" spans="1:13" ht="24.75" x14ac:dyDescent="0.25">
      <c r="A202" s="86">
        <v>2</v>
      </c>
      <c r="B202" s="46" t="s">
        <v>158</v>
      </c>
      <c r="C202" s="25" t="s">
        <v>85</v>
      </c>
      <c r="D202" s="106" t="s">
        <v>13</v>
      </c>
      <c r="E202" s="66">
        <v>154</v>
      </c>
      <c r="F202" s="66">
        <v>2684</v>
      </c>
      <c r="G202" s="67">
        <v>23792</v>
      </c>
      <c r="H202" s="28">
        <v>65777</v>
      </c>
      <c r="I202" s="4">
        <v>483.577</v>
      </c>
      <c r="J202" s="4">
        <v>4187.24</v>
      </c>
      <c r="K202" s="72">
        <v>7932</v>
      </c>
      <c r="L202" s="42" t="s">
        <v>167</v>
      </c>
      <c r="M202" s="112" t="s">
        <v>83</v>
      </c>
    </row>
    <row r="203" spans="1:13" ht="24.75" x14ac:dyDescent="0.25">
      <c r="A203" s="86">
        <v>3</v>
      </c>
      <c r="B203" s="46" t="s">
        <v>159</v>
      </c>
      <c r="C203" s="25" t="s">
        <v>85</v>
      </c>
      <c r="D203" s="106" t="s">
        <v>13</v>
      </c>
      <c r="E203" s="66">
        <v>492</v>
      </c>
      <c r="F203" s="66">
        <v>8572</v>
      </c>
      <c r="G203" s="67">
        <v>75991</v>
      </c>
      <c r="H203" s="28">
        <v>65777</v>
      </c>
      <c r="I203" s="4">
        <v>1543.4170000000001</v>
      </c>
      <c r="J203" s="4">
        <v>13372.52</v>
      </c>
      <c r="K203" s="72">
        <v>25331</v>
      </c>
      <c r="L203" s="42" t="s">
        <v>167</v>
      </c>
      <c r="M203" s="112" t="s">
        <v>83</v>
      </c>
    </row>
    <row r="204" spans="1:13" ht="24.75" x14ac:dyDescent="0.5">
      <c r="A204" s="86">
        <v>4</v>
      </c>
      <c r="B204" s="46" t="s">
        <v>160</v>
      </c>
      <c r="C204" s="46" t="s">
        <v>121</v>
      </c>
      <c r="D204" s="106" t="s">
        <v>13</v>
      </c>
      <c r="E204" s="66">
        <v>756</v>
      </c>
      <c r="F204" s="66">
        <v>13191</v>
      </c>
      <c r="G204" s="67">
        <v>116939</v>
      </c>
      <c r="H204" s="28">
        <v>65777</v>
      </c>
      <c r="I204" s="4">
        <v>2374.837</v>
      </c>
      <c r="J204" s="4">
        <v>20578.16</v>
      </c>
      <c r="K204" s="72">
        <v>38980</v>
      </c>
      <c r="L204" s="42" t="s">
        <v>173</v>
      </c>
      <c r="M204" s="65" t="s">
        <v>83</v>
      </c>
    </row>
    <row r="205" spans="1:13" ht="24.75" x14ac:dyDescent="0.5">
      <c r="A205" s="86">
        <v>5</v>
      </c>
      <c r="B205" s="46" t="s">
        <v>161</v>
      </c>
      <c r="C205" s="46" t="s">
        <v>121</v>
      </c>
      <c r="D205" s="106" t="s">
        <v>13</v>
      </c>
      <c r="E205" s="66">
        <v>1406</v>
      </c>
      <c r="F205" s="66">
        <v>24504</v>
      </c>
      <c r="G205" s="67">
        <v>217228</v>
      </c>
      <c r="H205" s="28">
        <v>65777</v>
      </c>
      <c r="I205" s="4">
        <v>4411.1770000000006</v>
      </c>
      <c r="J205" s="4">
        <v>38226.439999999995</v>
      </c>
      <c r="K205" s="72">
        <v>72410</v>
      </c>
      <c r="L205" s="42" t="s">
        <v>173</v>
      </c>
      <c r="M205" s="65" t="s">
        <v>83</v>
      </c>
    </row>
    <row r="206" spans="1:13" ht="24.75" x14ac:dyDescent="0.5">
      <c r="A206" s="86">
        <v>6</v>
      </c>
      <c r="B206" s="46" t="s">
        <v>162</v>
      </c>
      <c r="C206" s="46" t="s">
        <v>121</v>
      </c>
      <c r="D206" s="106" t="s">
        <v>13</v>
      </c>
      <c r="E206" s="66">
        <v>800</v>
      </c>
      <c r="F206" s="66">
        <v>13946</v>
      </c>
      <c r="G206" s="67">
        <v>123632</v>
      </c>
      <c r="H206" s="28">
        <v>65777</v>
      </c>
      <c r="I206" s="4">
        <v>2510.7369999999996</v>
      </c>
      <c r="J206" s="4">
        <v>21755.960000000003</v>
      </c>
      <c r="K206" s="72">
        <v>41211</v>
      </c>
      <c r="L206" s="42" t="s">
        <v>173</v>
      </c>
      <c r="M206" s="65" t="s">
        <v>83</v>
      </c>
    </row>
    <row r="207" spans="1:13" ht="24.75" x14ac:dyDescent="0.25">
      <c r="A207" s="86">
        <v>7</v>
      </c>
      <c r="B207" s="25" t="s">
        <v>163</v>
      </c>
      <c r="C207" s="25" t="s">
        <v>164</v>
      </c>
      <c r="D207" s="106" t="s">
        <v>101</v>
      </c>
      <c r="E207" s="66">
        <v>2001</v>
      </c>
      <c r="F207" s="66">
        <v>34421</v>
      </c>
      <c r="G207" s="67">
        <v>305143</v>
      </c>
      <c r="H207" s="28">
        <v>65777</v>
      </c>
      <c r="I207" s="4">
        <v>6196.2370000000001</v>
      </c>
      <c r="J207" s="4">
        <v>53696.959999999999</v>
      </c>
      <c r="K207" s="72">
        <v>101715</v>
      </c>
      <c r="L207" s="42" t="s">
        <v>167</v>
      </c>
      <c r="M207" s="112" t="s">
        <v>83</v>
      </c>
    </row>
    <row r="208" spans="1:13" ht="24.75" x14ac:dyDescent="0.25">
      <c r="A208" s="5"/>
      <c r="B208" s="6"/>
      <c r="C208" s="87"/>
      <c r="D208" s="68" t="s">
        <v>37</v>
      </c>
      <c r="E208" s="66">
        <v>6096</v>
      </c>
      <c r="F208" s="66">
        <v>105810</v>
      </c>
      <c r="G208" s="67">
        <f>SUM(G201:G207)</f>
        <v>938007</v>
      </c>
      <c r="H208" s="6"/>
      <c r="I208" s="4">
        <v>19048.999</v>
      </c>
      <c r="J208" s="4">
        <v>165065</v>
      </c>
      <c r="K208" s="72">
        <f>SUM(K201:K207)</f>
        <v>312673</v>
      </c>
      <c r="L208" s="6"/>
      <c r="M208" s="6"/>
    </row>
    <row r="209" spans="1:13" ht="24.75" x14ac:dyDescent="0.25">
      <c r="A209" s="6"/>
      <c r="B209" s="6"/>
      <c r="C209" s="6"/>
      <c r="D209" s="68" t="s">
        <v>18</v>
      </c>
      <c r="E209" s="123">
        <f>SUMIF($D$2:$D$208,$D$208,E$2:E$208)</f>
        <v>112690</v>
      </c>
      <c r="F209" s="123">
        <f>SUMIF($D$2:$D$208,$D$208,F$2:F$208)</f>
        <v>1964888.85</v>
      </c>
      <c r="G209" s="123">
        <f>SUMIF($D$2:$D$208,$D$208,G$2:G$208)</f>
        <v>17325594.339999996</v>
      </c>
      <c r="H209" s="124"/>
      <c r="I209" s="123">
        <f>SUMIF($D$2:$D$208,$D$208,I$2:I$208)</f>
        <v>353700.85800000001</v>
      </c>
      <c r="J209" s="123">
        <f>SUMIF($D$2:$D$208,$D$208,J$2:J$208)</f>
        <v>3065240.3610000005</v>
      </c>
      <c r="K209" s="123">
        <f>SUMIF($D$2:$D$208,$D$208,K$2:K$208)</f>
        <v>5808646.9975000005</v>
      </c>
      <c r="L209" s="6"/>
      <c r="M209" s="6"/>
    </row>
    <row r="210" spans="1:13" x14ac:dyDescent="0.25">
      <c r="E210" s="108"/>
    </row>
  </sheetData>
  <mergeCells count="1">
    <mergeCell ref="A1:H1"/>
  </mergeCells>
  <pageMargins left="0.7" right="0.7" top="0.75" bottom="0.75" header="0.3" footer="0.3"/>
  <pageSetup paperSize="9" scale="6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2F4B-D757-4867-8273-1841AE1E9110}">
  <dimension ref="A1:M140"/>
  <sheetViews>
    <sheetView topLeftCell="A28" workbookViewId="0">
      <selection activeCell="D2" sqref="D2"/>
    </sheetView>
  </sheetViews>
  <sheetFormatPr defaultRowHeight="15" x14ac:dyDescent="0.25"/>
  <cols>
    <col min="1" max="1" width="5.7109375" customWidth="1"/>
    <col min="2" max="2" width="19.7109375" customWidth="1"/>
    <col min="3" max="3" width="20.28515625" customWidth="1"/>
    <col min="4" max="4" width="21.7109375" style="103" customWidth="1"/>
    <col min="5" max="6" width="11.85546875" customWidth="1"/>
    <col min="7" max="7" width="15.28515625" customWidth="1"/>
    <col min="8" max="8" width="14.28515625" customWidth="1"/>
    <col min="9" max="9" width="16.140625" customWidth="1"/>
    <col min="10" max="10" width="20.140625" customWidth="1"/>
    <col min="11" max="11" width="23.85546875" customWidth="1"/>
    <col min="12" max="12" width="16.28515625" customWidth="1"/>
  </cols>
  <sheetData>
    <row r="1" spans="1:12" x14ac:dyDescent="0.25">
      <c r="A1" t="s">
        <v>293</v>
      </c>
    </row>
    <row r="2" spans="1:12" ht="63" x14ac:dyDescent="0.25">
      <c r="A2" s="2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19</v>
      </c>
      <c r="I2" s="2" t="s">
        <v>20</v>
      </c>
      <c r="J2" s="2" t="s">
        <v>21</v>
      </c>
      <c r="K2" s="2" t="s">
        <v>22</v>
      </c>
      <c r="L2" s="2" t="s">
        <v>23</v>
      </c>
    </row>
    <row r="3" spans="1:12" ht="19.5" x14ac:dyDescent="0.25">
      <c r="A3" s="37">
        <v>1</v>
      </c>
      <c r="B3" s="36" t="s">
        <v>276</v>
      </c>
      <c r="C3" s="36" t="s">
        <v>44</v>
      </c>
      <c r="D3" s="101" t="s">
        <v>45</v>
      </c>
      <c r="E3" s="37">
        <v>389</v>
      </c>
      <c r="F3" s="37">
        <v>6644</v>
      </c>
      <c r="G3" s="38">
        <v>58899</v>
      </c>
      <c r="H3" s="4">
        <v>1195.9199999999998</v>
      </c>
      <c r="I3" s="4">
        <v>10364.640000000001</v>
      </c>
      <c r="J3" s="72">
        <v>19633.02</v>
      </c>
      <c r="K3" s="42" t="s">
        <v>168</v>
      </c>
      <c r="L3" s="3" t="s">
        <v>24</v>
      </c>
    </row>
    <row r="4" spans="1:12" ht="19.5" x14ac:dyDescent="0.25">
      <c r="A4" s="37">
        <v>2</v>
      </c>
      <c r="B4" s="36" t="s">
        <v>248</v>
      </c>
      <c r="C4" s="36" t="s">
        <v>46</v>
      </c>
      <c r="D4" s="101" t="s">
        <v>45</v>
      </c>
      <c r="E4" s="37">
        <v>433</v>
      </c>
      <c r="F4" s="37">
        <v>7357</v>
      </c>
      <c r="G4" s="38">
        <v>65219.81</v>
      </c>
      <c r="H4" s="4">
        <v>1324.26</v>
      </c>
      <c r="I4" s="4">
        <v>11477.022000000001</v>
      </c>
      <c r="J4" s="72">
        <v>21739.934999999998</v>
      </c>
      <c r="K4" s="42" t="s">
        <v>168</v>
      </c>
      <c r="L4" s="3" t="s">
        <v>24</v>
      </c>
    </row>
    <row r="5" spans="1:12" ht="19.5" x14ac:dyDescent="0.25">
      <c r="A5" s="37">
        <v>3</v>
      </c>
      <c r="B5" s="36" t="s">
        <v>76</v>
      </c>
      <c r="C5" s="36" t="s">
        <v>179</v>
      </c>
      <c r="D5" s="101" t="s">
        <v>45</v>
      </c>
      <c r="E5" s="37">
        <v>921</v>
      </c>
      <c r="F5" s="37">
        <v>15755</v>
      </c>
      <c r="G5" s="38">
        <v>139668.07</v>
      </c>
      <c r="H5" s="4">
        <v>2835.8999999999996</v>
      </c>
      <c r="I5" s="4">
        <v>24577.902000000002</v>
      </c>
      <c r="J5" s="72">
        <v>46556.03</v>
      </c>
      <c r="K5" s="42" t="s">
        <v>168</v>
      </c>
      <c r="L5" s="3" t="s">
        <v>24</v>
      </c>
    </row>
    <row r="6" spans="1:12" ht="19.5" x14ac:dyDescent="0.25">
      <c r="A6" s="37">
        <v>4</v>
      </c>
      <c r="B6" s="36" t="s">
        <v>64</v>
      </c>
      <c r="C6" s="36" t="s">
        <v>65</v>
      </c>
      <c r="D6" s="101" t="s">
        <v>45</v>
      </c>
      <c r="E6" s="37">
        <v>1015</v>
      </c>
      <c r="F6" s="37">
        <v>18101</v>
      </c>
      <c r="G6" s="38">
        <v>160465.37</v>
      </c>
      <c r="H6" s="4">
        <v>3258.18</v>
      </c>
      <c r="I6" s="4">
        <v>28237.662</v>
      </c>
      <c r="J6" s="72">
        <v>53488.46</v>
      </c>
      <c r="K6" s="42" t="s">
        <v>168</v>
      </c>
      <c r="L6" s="3" t="s">
        <v>24</v>
      </c>
    </row>
    <row r="7" spans="1:12" ht="21" x14ac:dyDescent="0.25">
      <c r="A7" s="37">
        <v>5</v>
      </c>
      <c r="B7" s="46" t="s">
        <v>144</v>
      </c>
      <c r="C7" s="36" t="s">
        <v>232</v>
      </c>
      <c r="D7" s="101" t="s">
        <v>17</v>
      </c>
      <c r="E7" s="37">
        <v>489</v>
      </c>
      <c r="F7" s="37">
        <v>8570</v>
      </c>
      <c r="G7" s="38">
        <v>75973.05</v>
      </c>
      <c r="H7" s="4">
        <v>1542.6</v>
      </c>
      <c r="I7" s="4">
        <v>13369.2</v>
      </c>
      <c r="J7" s="72">
        <v>25324.35</v>
      </c>
      <c r="K7" s="42" t="s">
        <v>168</v>
      </c>
      <c r="L7" s="96" t="s">
        <v>152</v>
      </c>
    </row>
    <row r="8" spans="1:12" ht="19.5" x14ac:dyDescent="0.25">
      <c r="A8" s="37">
        <v>6</v>
      </c>
      <c r="B8" s="36" t="s">
        <v>74</v>
      </c>
      <c r="C8" s="36" t="s">
        <v>60</v>
      </c>
      <c r="D8" s="101" t="s">
        <v>45</v>
      </c>
      <c r="E8" s="37">
        <v>424</v>
      </c>
      <c r="F8" s="37">
        <v>7258</v>
      </c>
      <c r="G8" s="38">
        <v>64342.17</v>
      </c>
      <c r="H8" s="4">
        <v>1306.44</v>
      </c>
      <c r="I8" s="4">
        <v>11322.48</v>
      </c>
      <c r="J8" s="72">
        <v>21447.39</v>
      </c>
      <c r="K8" s="42" t="s">
        <v>168</v>
      </c>
      <c r="L8" s="3" t="s">
        <v>24</v>
      </c>
    </row>
    <row r="9" spans="1:12" ht="24.75" x14ac:dyDescent="0.25">
      <c r="A9" s="37">
        <v>7</v>
      </c>
      <c r="B9" s="46" t="s">
        <v>277</v>
      </c>
      <c r="C9" s="46" t="s">
        <v>14</v>
      </c>
      <c r="D9" s="100" t="s">
        <v>17</v>
      </c>
      <c r="E9" s="26">
        <v>370</v>
      </c>
      <c r="F9" s="26">
        <v>6471</v>
      </c>
      <c r="G9" s="32">
        <v>57365.42</v>
      </c>
      <c r="H9" s="4">
        <v>1164.78</v>
      </c>
      <c r="I9" s="4">
        <v>10094.76</v>
      </c>
      <c r="J9" s="72">
        <v>19221.8</v>
      </c>
      <c r="K9" s="42" t="s">
        <v>168</v>
      </c>
      <c r="L9" s="3" t="s">
        <v>24</v>
      </c>
    </row>
    <row r="10" spans="1:12" ht="21" x14ac:dyDescent="0.25">
      <c r="A10" s="37">
        <v>8</v>
      </c>
      <c r="B10" s="46" t="s">
        <v>140</v>
      </c>
      <c r="C10" s="36" t="s">
        <v>232</v>
      </c>
      <c r="D10" s="101" t="s">
        <v>13</v>
      </c>
      <c r="E10" s="37">
        <v>1019</v>
      </c>
      <c r="F10" s="37">
        <v>17936</v>
      </c>
      <c r="G10" s="38">
        <v>159002.65</v>
      </c>
      <c r="H10" s="4">
        <v>3228.48</v>
      </c>
      <c r="I10" s="4">
        <v>27980.160000000003</v>
      </c>
      <c r="J10" s="72">
        <v>53000.885000000002</v>
      </c>
      <c r="K10" s="42" t="s">
        <v>168</v>
      </c>
      <c r="L10" s="96" t="s">
        <v>152</v>
      </c>
    </row>
    <row r="11" spans="1:12" ht="21" x14ac:dyDescent="0.25">
      <c r="A11" s="37">
        <v>9</v>
      </c>
      <c r="B11" s="46" t="s">
        <v>143</v>
      </c>
      <c r="C11" s="36" t="s">
        <v>232</v>
      </c>
      <c r="D11" s="101" t="s">
        <v>17</v>
      </c>
      <c r="E11" s="37">
        <v>616</v>
      </c>
      <c r="F11" s="37">
        <v>10812</v>
      </c>
      <c r="G11" s="38">
        <v>95848.38</v>
      </c>
      <c r="H11" s="4">
        <v>1946.1599999999999</v>
      </c>
      <c r="I11" s="4">
        <v>16866.72</v>
      </c>
      <c r="J11" s="72">
        <v>31949.46</v>
      </c>
      <c r="K11" s="42" t="s">
        <v>168</v>
      </c>
      <c r="L11" s="96" t="s">
        <v>152</v>
      </c>
    </row>
    <row r="12" spans="1:12" ht="19.5" x14ac:dyDescent="0.25">
      <c r="A12" s="37">
        <v>10</v>
      </c>
      <c r="B12" s="25" t="s">
        <v>66</v>
      </c>
      <c r="C12" s="25" t="s">
        <v>67</v>
      </c>
      <c r="D12" s="101" t="s">
        <v>45</v>
      </c>
      <c r="E12" s="37">
        <v>604</v>
      </c>
      <c r="F12" s="37">
        <v>10345</v>
      </c>
      <c r="G12" s="38">
        <v>91708.44</v>
      </c>
      <c r="H12" s="4">
        <v>1862.1</v>
      </c>
      <c r="I12" s="4">
        <v>16138.302</v>
      </c>
      <c r="J12" s="72">
        <v>30569.474999999999</v>
      </c>
      <c r="K12" s="42" t="s">
        <v>168</v>
      </c>
      <c r="L12" s="3" t="s">
        <v>24</v>
      </c>
    </row>
    <row r="13" spans="1:12" ht="21" x14ac:dyDescent="0.25">
      <c r="A13" s="37">
        <v>11</v>
      </c>
      <c r="B13" s="46" t="s">
        <v>155</v>
      </c>
      <c r="C13" s="46" t="s">
        <v>243</v>
      </c>
      <c r="D13" s="60" t="s">
        <v>131</v>
      </c>
      <c r="E13" s="49">
        <v>787</v>
      </c>
      <c r="F13" s="49">
        <v>14550</v>
      </c>
      <c r="G13" s="50">
        <v>128985.75</v>
      </c>
      <c r="H13" s="4">
        <v>2619</v>
      </c>
      <c r="I13" s="4">
        <v>22698</v>
      </c>
      <c r="J13" s="72">
        <v>42995.25</v>
      </c>
      <c r="K13" s="42" t="s">
        <v>168</v>
      </c>
      <c r="L13" s="96" t="s">
        <v>165</v>
      </c>
    </row>
    <row r="14" spans="1:12" ht="19.5" x14ac:dyDescent="0.25">
      <c r="A14" s="37">
        <v>12</v>
      </c>
      <c r="B14" s="36" t="s">
        <v>246</v>
      </c>
      <c r="C14" s="36" t="s">
        <v>44</v>
      </c>
      <c r="D14" s="101" t="s">
        <v>45</v>
      </c>
      <c r="E14" s="37">
        <v>971</v>
      </c>
      <c r="F14" s="37">
        <v>16456</v>
      </c>
      <c r="G14" s="38">
        <v>145882.44</v>
      </c>
      <c r="H14" s="4">
        <v>2962.08</v>
      </c>
      <c r="I14" s="4">
        <v>25671.462</v>
      </c>
      <c r="J14" s="72">
        <v>48627.48</v>
      </c>
      <c r="K14" s="42" t="s">
        <v>168</v>
      </c>
      <c r="L14" s="3" t="s">
        <v>24</v>
      </c>
    </row>
    <row r="15" spans="1:12" ht="19.5" x14ac:dyDescent="0.25">
      <c r="A15" s="37">
        <v>13</v>
      </c>
      <c r="B15" s="36" t="s">
        <v>62</v>
      </c>
      <c r="C15" s="36" t="s">
        <v>63</v>
      </c>
      <c r="D15" s="101" t="s">
        <v>45</v>
      </c>
      <c r="E15" s="37">
        <v>1829</v>
      </c>
      <c r="F15" s="37">
        <v>31386</v>
      </c>
      <c r="G15" s="38">
        <v>278236.89</v>
      </c>
      <c r="H15" s="4">
        <v>5649.48</v>
      </c>
      <c r="I15" s="4">
        <v>48962.262000000002</v>
      </c>
      <c r="J15" s="72">
        <v>92745.63</v>
      </c>
      <c r="K15" s="42" t="s">
        <v>168</v>
      </c>
      <c r="L15" s="3" t="s">
        <v>24</v>
      </c>
    </row>
    <row r="16" spans="1:12" ht="21" x14ac:dyDescent="0.25">
      <c r="A16" s="37">
        <v>14</v>
      </c>
      <c r="B16" s="46" t="s">
        <v>141</v>
      </c>
      <c r="C16" s="36" t="s">
        <v>232</v>
      </c>
      <c r="D16" s="101" t="s">
        <v>13</v>
      </c>
      <c r="E16" s="37">
        <v>837</v>
      </c>
      <c r="F16" s="37">
        <v>14786</v>
      </c>
      <c r="G16" s="38">
        <v>131077.89000000001</v>
      </c>
      <c r="H16" s="4">
        <v>2661.48</v>
      </c>
      <c r="I16" s="4">
        <v>23066.16</v>
      </c>
      <c r="J16" s="72">
        <v>43692.63</v>
      </c>
      <c r="K16" s="42" t="s">
        <v>168</v>
      </c>
      <c r="L16" s="96" t="s">
        <v>152</v>
      </c>
    </row>
    <row r="17" spans="1:12" ht="24.75" x14ac:dyDescent="0.25">
      <c r="A17" s="37">
        <v>15</v>
      </c>
      <c r="B17" s="46" t="s">
        <v>153</v>
      </c>
      <c r="C17" s="46" t="s">
        <v>243</v>
      </c>
      <c r="D17" s="60" t="s">
        <v>131</v>
      </c>
      <c r="E17" s="26">
        <v>1194</v>
      </c>
      <c r="F17" s="26">
        <v>22075</v>
      </c>
      <c r="G17" s="32">
        <v>195694.88</v>
      </c>
      <c r="H17" s="4">
        <v>3973.5</v>
      </c>
      <c r="I17" s="4">
        <v>34437</v>
      </c>
      <c r="J17" s="72">
        <v>65231.63</v>
      </c>
      <c r="K17" s="42" t="s">
        <v>168</v>
      </c>
      <c r="L17" s="96" t="s">
        <v>165</v>
      </c>
    </row>
    <row r="18" spans="1:12" ht="19.5" x14ac:dyDescent="0.25">
      <c r="A18" s="37">
        <v>16</v>
      </c>
      <c r="B18" s="36" t="s">
        <v>72</v>
      </c>
      <c r="C18" s="36" t="s">
        <v>67</v>
      </c>
      <c r="D18" s="101" t="s">
        <v>45</v>
      </c>
      <c r="E18" s="37">
        <v>755</v>
      </c>
      <c r="F18" s="37">
        <v>12927</v>
      </c>
      <c r="G18" s="38">
        <v>114597.86</v>
      </c>
      <c r="H18" s="4">
        <v>2326.86</v>
      </c>
      <c r="I18" s="4">
        <v>20166.222000000002</v>
      </c>
      <c r="J18" s="72">
        <v>38199.29</v>
      </c>
      <c r="K18" s="42" t="s">
        <v>168</v>
      </c>
      <c r="L18" s="3" t="s">
        <v>24</v>
      </c>
    </row>
    <row r="19" spans="1:12" ht="21" x14ac:dyDescent="0.25">
      <c r="A19" s="37">
        <v>17</v>
      </c>
      <c r="B19" s="46" t="s">
        <v>146</v>
      </c>
      <c r="C19" s="36" t="s">
        <v>242</v>
      </c>
      <c r="D19" s="101" t="s">
        <v>17</v>
      </c>
      <c r="E19" s="37">
        <v>410</v>
      </c>
      <c r="F19" s="37">
        <v>7196</v>
      </c>
      <c r="G19" s="38">
        <v>63792.54</v>
      </c>
      <c r="H19" s="4">
        <v>1295.28</v>
      </c>
      <c r="I19" s="4">
        <v>11225.76</v>
      </c>
      <c r="J19" s="72">
        <v>21264.18</v>
      </c>
      <c r="K19" s="42" t="s">
        <v>168</v>
      </c>
      <c r="L19" s="96" t="s">
        <v>152</v>
      </c>
    </row>
    <row r="20" spans="1:12" ht="19.5" x14ac:dyDescent="0.25">
      <c r="A20" s="37">
        <v>18</v>
      </c>
      <c r="B20" s="36" t="s">
        <v>274</v>
      </c>
      <c r="C20" s="36" t="s">
        <v>44</v>
      </c>
      <c r="D20" s="101" t="s">
        <v>45</v>
      </c>
      <c r="E20" s="37">
        <v>351</v>
      </c>
      <c r="F20" s="37">
        <v>5949</v>
      </c>
      <c r="G20" s="38">
        <v>52737.85</v>
      </c>
      <c r="H20" s="4">
        <v>1070.82</v>
      </c>
      <c r="I20" s="4">
        <v>9280.44</v>
      </c>
      <c r="J20" s="72">
        <v>17579.3</v>
      </c>
      <c r="K20" s="42" t="s">
        <v>168</v>
      </c>
      <c r="L20" s="3" t="s">
        <v>24</v>
      </c>
    </row>
    <row r="21" spans="1:12" ht="19.5" x14ac:dyDescent="0.25">
      <c r="A21" s="37">
        <v>19</v>
      </c>
      <c r="B21" s="36" t="s">
        <v>75</v>
      </c>
      <c r="C21" s="36" t="s">
        <v>63</v>
      </c>
      <c r="D21" s="101" t="s">
        <v>45</v>
      </c>
      <c r="E21" s="37">
        <v>199</v>
      </c>
      <c r="F21" s="37">
        <v>3407</v>
      </c>
      <c r="G21" s="38">
        <v>30203.5</v>
      </c>
      <c r="H21" s="4">
        <v>613.26</v>
      </c>
      <c r="I21" s="4">
        <v>5314.92</v>
      </c>
      <c r="J21" s="72">
        <v>10067.68</v>
      </c>
      <c r="K21" s="42" t="s">
        <v>168</v>
      </c>
      <c r="L21" s="3" t="s">
        <v>24</v>
      </c>
    </row>
    <row r="22" spans="1:12" ht="19.5" x14ac:dyDescent="0.25">
      <c r="A22" s="37">
        <v>20</v>
      </c>
      <c r="B22" s="36" t="s">
        <v>61</v>
      </c>
      <c r="C22" s="36" t="s">
        <v>60</v>
      </c>
      <c r="D22" s="101" t="s">
        <v>45</v>
      </c>
      <c r="E22" s="37">
        <v>240</v>
      </c>
      <c r="F22" s="37">
        <v>4107</v>
      </c>
      <c r="G22" s="38">
        <v>36408.559999999998</v>
      </c>
      <c r="H22" s="4">
        <v>739.26</v>
      </c>
      <c r="I22" s="4">
        <v>6406.92</v>
      </c>
      <c r="J22" s="72">
        <v>12136.18</v>
      </c>
      <c r="K22" s="42" t="s">
        <v>168</v>
      </c>
      <c r="L22" s="3" t="s">
        <v>24</v>
      </c>
    </row>
    <row r="23" spans="1:12" ht="19.5" x14ac:dyDescent="0.25">
      <c r="A23" s="37">
        <v>21</v>
      </c>
      <c r="B23" s="36" t="s">
        <v>251</v>
      </c>
      <c r="C23" s="36" t="s">
        <v>46</v>
      </c>
      <c r="D23" s="101" t="s">
        <v>45</v>
      </c>
      <c r="E23" s="37">
        <v>740</v>
      </c>
      <c r="F23" s="37">
        <v>12556</v>
      </c>
      <c r="G23" s="38">
        <v>111308.94</v>
      </c>
      <c r="H23" s="4">
        <v>2260.08</v>
      </c>
      <c r="I23" s="4">
        <v>19587.462</v>
      </c>
      <c r="J23" s="72">
        <v>37102.99</v>
      </c>
      <c r="K23" s="42" t="s">
        <v>168</v>
      </c>
      <c r="L23" s="3" t="s">
        <v>24</v>
      </c>
    </row>
    <row r="24" spans="1:12" ht="21" x14ac:dyDescent="0.25">
      <c r="A24" s="37">
        <v>22</v>
      </c>
      <c r="B24" s="46" t="s">
        <v>148</v>
      </c>
      <c r="C24" s="36" t="s">
        <v>232</v>
      </c>
      <c r="D24" s="101" t="s">
        <v>17</v>
      </c>
      <c r="E24" s="37">
        <v>733</v>
      </c>
      <c r="F24" s="37">
        <v>12843</v>
      </c>
      <c r="G24" s="38">
        <v>113853.2</v>
      </c>
      <c r="H24" s="4">
        <v>2311.7399999999998</v>
      </c>
      <c r="I24" s="4">
        <v>20035.080000000002</v>
      </c>
      <c r="J24" s="72">
        <v>37951.07</v>
      </c>
      <c r="K24" s="42" t="s">
        <v>168</v>
      </c>
      <c r="L24" s="96" t="s">
        <v>152</v>
      </c>
    </row>
    <row r="25" spans="1:12" ht="19.5" x14ac:dyDescent="0.25">
      <c r="A25" s="37">
        <v>23</v>
      </c>
      <c r="B25" s="36" t="s">
        <v>57</v>
      </c>
      <c r="C25" s="36" t="s">
        <v>58</v>
      </c>
      <c r="D25" s="101" t="s">
        <v>45</v>
      </c>
      <c r="E25" s="37">
        <v>350</v>
      </c>
      <c r="F25" s="37">
        <v>5992</v>
      </c>
      <c r="G25" s="38">
        <v>53119.08</v>
      </c>
      <c r="H25" s="4">
        <v>1078.56</v>
      </c>
      <c r="I25" s="4">
        <v>9347.52</v>
      </c>
      <c r="J25" s="72">
        <v>17706.36</v>
      </c>
      <c r="K25" s="42" t="s">
        <v>168</v>
      </c>
      <c r="L25" s="3" t="s">
        <v>24</v>
      </c>
    </row>
    <row r="26" spans="1:12" ht="21" x14ac:dyDescent="0.25">
      <c r="A26" s="37">
        <v>24</v>
      </c>
      <c r="B26" s="46" t="s">
        <v>151</v>
      </c>
      <c r="C26" s="36" t="s">
        <v>242</v>
      </c>
      <c r="D26" s="101" t="s">
        <v>17</v>
      </c>
      <c r="E26" s="37">
        <v>1688</v>
      </c>
      <c r="F26" s="37">
        <v>29227</v>
      </c>
      <c r="G26" s="38">
        <v>259097.36</v>
      </c>
      <c r="H26" s="4">
        <v>5260.86</v>
      </c>
      <c r="I26" s="4">
        <v>45595.12</v>
      </c>
      <c r="J26" s="72">
        <v>86365.79</v>
      </c>
      <c r="K26" s="42" t="s">
        <v>168</v>
      </c>
      <c r="L26" s="96" t="s">
        <v>152</v>
      </c>
    </row>
    <row r="27" spans="1:12" ht="19.5" x14ac:dyDescent="0.25">
      <c r="A27" s="37">
        <v>25</v>
      </c>
      <c r="B27" s="36" t="s">
        <v>73</v>
      </c>
      <c r="C27" s="36" t="s">
        <v>67</v>
      </c>
      <c r="D27" s="101" t="s">
        <v>45</v>
      </c>
      <c r="E27" s="37">
        <v>1000</v>
      </c>
      <c r="F27" s="37">
        <v>17096</v>
      </c>
      <c r="G27" s="38">
        <v>151556.04</v>
      </c>
      <c r="H27" s="4">
        <v>3077.2799999999997</v>
      </c>
      <c r="I27" s="4">
        <v>26669.760000000002</v>
      </c>
      <c r="J27" s="72">
        <v>50518.68</v>
      </c>
      <c r="K27" s="42" t="s">
        <v>168</v>
      </c>
      <c r="L27" s="3" t="s">
        <v>24</v>
      </c>
    </row>
    <row r="28" spans="1:12" ht="21" x14ac:dyDescent="0.25">
      <c r="A28" s="37">
        <v>26</v>
      </c>
      <c r="B28" s="46" t="s">
        <v>150</v>
      </c>
      <c r="C28" s="36" t="s">
        <v>232</v>
      </c>
      <c r="D28" s="101" t="s">
        <v>17</v>
      </c>
      <c r="E28" s="37">
        <v>623</v>
      </c>
      <c r="F28" s="37">
        <v>10937</v>
      </c>
      <c r="G28" s="38">
        <v>96956.51</v>
      </c>
      <c r="H28" s="4">
        <v>1968.6599999999999</v>
      </c>
      <c r="I28" s="4">
        <v>17061.72</v>
      </c>
      <c r="J28" s="72">
        <v>32318.84</v>
      </c>
      <c r="K28" s="42" t="s">
        <v>168</v>
      </c>
      <c r="L28" s="96" t="s">
        <v>152</v>
      </c>
    </row>
    <row r="29" spans="1:12" ht="19.5" x14ac:dyDescent="0.25">
      <c r="A29" s="37">
        <v>27</v>
      </c>
      <c r="B29" s="36" t="s">
        <v>247</v>
      </c>
      <c r="C29" s="36" t="s">
        <v>47</v>
      </c>
      <c r="D29" s="101" t="s">
        <v>45</v>
      </c>
      <c r="E29" s="37">
        <v>1036</v>
      </c>
      <c r="F29" s="37">
        <v>17917</v>
      </c>
      <c r="G29" s="38">
        <v>158834.21</v>
      </c>
      <c r="H29" s="4">
        <v>3225.06</v>
      </c>
      <c r="I29" s="4">
        <v>27950.621999999999</v>
      </c>
      <c r="J29" s="72">
        <v>52944.735000000001</v>
      </c>
      <c r="K29" s="42" t="s">
        <v>168</v>
      </c>
      <c r="L29" s="3" t="s">
        <v>24</v>
      </c>
    </row>
    <row r="30" spans="1:12" ht="19.5" x14ac:dyDescent="0.25">
      <c r="A30" s="37">
        <v>28</v>
      </c>
      <c r="B30" s="36" t="s">
        <v>275</v>
      </c>
      <c r="C30" s="36" t="s">
        <v>44</v>
      </c>
      <c r="D30" s="101" t="s">
        <v>45</v>
      </c>
      <c r="E30" s="37">
        <v>180</v>
      </c>
      <c r="F30" s="37">
        <v>3074</v>
      </c>
      <c r="G30" s="38">
        <v>27251.01</v>
      </c>
      <c r="H30" s="4">
        <v>553.31999999999994</v>
      </c>
      <c r="I30" s="4">
        <v>4795.4400000000005</v>
      </c>
      <c r="J30" s="72">
        <v>9083.67</v>
      </c>
      <c r="K30" s="42" t="s">
        <v>168</v>
      </c>
      <c r="L30" s="3" t="s">
        <v>24</v>
      </c>
    </row>
    <row r="31" spans="1:12" ht="24.75" x14ac:dyDescent="0.25">
      <c r="A31" s="37">
        <v>29</v>
      </c>
      <c r="B31" s="46" t="s">
        <v>13</v>
      </c>
      <c r="C31" s="46" t="s">
        <v>14</v>
      </c>
      <c r="D31" s="100" t="s">
        <v>13</v>
      </c>
      <c r="E31" s="26">
        <v>822</v>
      </c>
      <c r="F31" s="26">
        <v>14533</v>
      </c>
      <c r="G31" s="32">
        <v>128835.05</v>
      </c>
      <c r="H31" s="4">
        <v>2615.94</v>
      </c>
      <c r="I31" s="4">
        <v>22671.480000000003</v>
      </c>
      <c r="J31" s="72">
        <v>42945.01</v>
      </c>
      <c r="K31" s="42" t="s">
        <v>168</v>
      </c>
      <c r="L31" s="3" t="s">
        <v>24</v>
      </c>
    </row>
    <row r="32" spans="1:12" ht="21" x14ac:dyDescent="0.25">
      <c r="A32" s="37">
        <v>30</v>
      </c>
      <c r="B32" s="46" t="s">
        <v>142</v>
      </c>
      <c r="C32" s="36" t="s">
        <v>232</v>
      </c>
      <c r="D32" s="101" t="s">
        <v>13</v>
      </c>
      <c r="E32" s="37">
        <v>940</v>
      </c>
      <c r="F32" s="37">
        <v>16534</v>
      </c>
      <c r="G32" s="38">
        <v>146573.91</v>
      </c>
      <c r="H32" s="4">
        <v>2976.12</v>
      </c>
      <c r="I32" s="4">
        <v>25793.040000000001</v>
      </c>
      <c r="J32" s="72">
        <v>48857.97</v>
      </c>
      <c r="K32" s="42" t="s">
        <v>168</v>
      </c>
      <c r="L32" s="96" t="s">
        <v>152</v>
      </c>
    </row>
    <row r="33" spans="1:12" ht="21" x14ac:dyDescent="0.25">
      <c r="A33" s="37">
        <v>31</v>
      </c>
      <c r="B33" s="46" t="s">
        <v>145</v>
      </c>
      <c r="C33" s="36" t="s">
        <v>242</v>
      </c>
      <c r="D33" s="101" t="s">
        <v>17</v>
      </c>
      <c r="E33" s="37">
        <v>1083</v>
      </c>
      <c r="F33" s="37">
        <v>18980</v>
      </c>
      <c r="G33" s="38">
        <v>168257.7</v>
      </c>
      <c r="H33" s="4">
        <v>3416.4</v>
      </c>
      <c r="I33" s="4">
        <v>29608.799999999999</v>
      </c>
      <c r="J33" s="72">
        <v>56085.9</v>
      </c>
      <c r="K33" s="42" t="s">
        <v>168</v>
      </c>
      <c r="L33" s="96" t="s">
        <v>152</v>
      </c>
    </row>
    <row r="34" spans="1:12" ht="19.5" x14ac:dyDescent="0.25">
      <c r="A34" s="37">
        <v>32</v>
      </c>
      <c r="B34" s="36" t="s">
        <v>70</v>
      </c>
      <c r="C34" s="36" t="s">
        <v>71</v>
      </c>
      <c r="D34" s="101" t="s">
        <v>45</v>
      </c>
      <c r="E34" s="37">
        <v>696</v>
      </c>
      <c r="F34" s="37">
        <v>11806</v>
      </c>
      <c r="G34" s="38">
        <v>104660.2</v>
      </c>
      <c r="H34" s="4">
        <v>2125.08</v>
      </c>
      <c r="I34" s="4">
        <v>18417.462</v>
      </c>
      <c r="J34" s="72">
        <v>34886.730000000003</v>
      </c>
      <c r="K34" s="42" t="s">
        <v>168</v>
      </c>
      <c r="L34" s="3" t="s">
        <v>24</v>
      </c>
    </row>
    <row r="35" spans="1:12" ht="24.75" x14ac:dyDescent="0.25">
      <c r="A35" s="37">
        <v>33</v>
      </c>
      <c r="B35" s="46" t="s">
        <v>156</v>
      </c>
      <c r="C35" s="46" t="s">
        <v>232</v>
      </c>
      <c r="D35" s="60" t="s">
        <v>131</v>
      </c>
      <c r="E35" s="26">
        <v>1435</v>
      </c>
      <c r="F35" s="26">
        <v>26395</v>
      </c>
      <c r="G35" s="32">
        <v>233991.67999999999</v>
      </c>
      <c r="H35" s="4">
        <v>4751.0999999999995</v>
      </c>
      <c r="I35" s="4">
        <v>41176.200000000004</v>
      </c>
      <c r="J35" s="72">
        <v>77997.23</v>
      </c>
      <c r="K35" s="42" t="s">
        <v>168</v>
      </c>
      <c r="L35" s="96" t="s">
        <v>165</v>
      </c>
    </row>
    <row r="36" spans="1:12" ht="19.5" x14ac:dyDescent="0.25">
      <c r="A36" s="37">
        <v>34</v>
      </c>
      <c r="B36" s="36" t="s">
        <v>69</v>
      </c>
      <c r="C36" s="36" t="s">
        <v>58</v>
      </c>
      <c r="D36" s="101" t="s">
        <v>45</v>
      </c>
      <c r="E36" s="37">
        <v>50</v>
      </c>
      <c r="F36" s="37">
        <v>856</v>
      </c>
      <c r="G36" s="38">
        <v>7587.9</v>
      </c>
      <c r="H36" s="4">
        <v>154.07999999999998</v>
      </c>
      <c r="I36" s="4">
        <v>1335.3600000000001</v>
      </c>
      <c r="J36" s="72">
        <v>2529.48</v>
      </c>
      <c r="K36" s="42" t="s">
        <v>168</v>
      </c>
      <c r="L36" s="3" t="s">
        <v>24</v>
      </c>
    </row>
    <row r="37" spans="1:12" ht="19.5" x14ac:dyDescent="0.25">
      <c r="A37" s="37">
        <v>35</v>
      </c>
      <c r="B37" s="36" t="s">
        <v>252</v>
      </c>
      <c r="C37" s="36" t="s">
        <v>46</v>
      </c>
      <c r="D37" s="101" t="s">
        <v>45</v>
      </c>
      <c r="E37" s="37">
        <v>2312</v>
      </c>
      <c r="F37" s="37">
        <v>39264</v>
      </c>
      <c r="G37" s="38">
        <v>348075.36</v>
      </c>
      <c r="H37" s="4">
        <v>7067.5199999999995</v>
      </c>
      <c r="I37" s="4">
        <v>61251.942000000003</v>
      </c>
      <c r="J37" s="72">
        <v>116025.12</v>
      </c>
      <c r="K37" s="42" t="s">
        <v>168</v>
      </c>
      <c r="L37" s="3" t="s">
        <v>24</v>
      </c>
    </row>
    <row r="38" spans="1:12" ht="19.5" x14ac:dyDescent="0.25">
      <c r="A38" s="37">
        <v>36</v>
      </c>
      <c r="B38" s="36" t="s">
        <v>59</v>
      </c>
      <c r="C38" s="36" t="s">
        <v>60</v>
      </c>
      <c r="D38" s="101" t="s">
        <v>45</v>
      </c>
      <c r="E38" s="37">
        <v>81</v>
      </c>
      <c r="F38" s="37">
        <v>1386</v>
      </c>
      <c r="G38" s="38">
        <v>12286.89</v>
      </c>
      <c r="H38" s="4">
        <v>249.48</v>
      </c>
      <c r="I38" s="4">
        <v>2162.16</v>
      </c>
      <c r="J38" s="72">
        <v>4095.63</v>
      </c>
      <c r="K38" s="42" t="s">
        <v>168</v>
      </c>
      <c r="L38" s="3" t="s">
        <v>24</v>
      </c>
    </row>
    <row r="39" spans="1:12" ht="21" x14ac:dyDescent="0.25">
      <c r="A39" s="37">
        <v>37</v>
      </c>
      <c r="B39" s="46" t="s">
        <v>154</v>
      </c>
      <c r="C39" s="46" t="s">
        <v>243</v>
      </c>
      <c r="D39" s="60" t="s">
        <v>131</v>
      </c>
      <c r="E39" s="49">
        <v>1526</v>
      </c>
      <c r="F39" s="49">
        <v>28215</v>
      </c>
      <c r="G39" s="50">
        <v>250125.98</v>
      </c>
      <c r="H39" s="4">
        <v>5078.7</v>
      </c>
      <c r="I39" s="4">
        <v>44015.4</v>
      </c>
      <c r="J39" s="72">
        <v>83375.33</v>
      </c>
      <c r="K39" s="42" t="s">
        <v>168</v>
      </c>
      <c r="L39" s="96" t="s">
        <v>165</v>
      </c>
    </row>
    <row r="40" spans="1:12" ht="24.75" x14ac:dyDescent="0.25">
      <c r="A40" s="37">
        <v>38</v>
      </c>
      <c r="B40" s="46" t="s">
        <v>15</v>
      </c>
      <c r="C40" s="46" t="s">
        <v>14</v>
      </c>
      <c r="D40" s="100" t="s">
        <v>13</v>
      </c>
      <c r="E40" s="26">
        <v>485</v>
      </c>
      <c r="F40" s="26">
        <v>8506</v>
      </c>
      <c r="G40" s="32">
        <v>75406.34</v>
      </c>
      <c r="H40" s="4">
        <v>1531.08</v>
      </c>
      <c r="I40" s="4">
        <v>13269.36</v>
      </c>
      <c r="J40" s="72">
        <v>25134.574999999997</v>
      </c>
      <c r="K40" s="42" t="s">
        <v>168</v>
      </c>
      <c r="L40" s="3" t="s">
        <v>24</v>
      </c>
    </row>
    <row r="41" spans="1:12" ht="19.5" x14ac:dyDescent="0.25">
      <c r="A41" s="37">
        <v>39</v>
      </c>
      <c r="B41" s="36" t="s">
        <v>68</v>
      </c>
      <c r="C41" s="36" t="s">
        <v>58</v>
      </c>
      <c r="D41" s="101" t="s">
        <v>45</v>
      </c>
      <c r="E41" s="37">
        <v>145</v>
      </c>
      <c r="F41" s="37">
        <v>2483</v>
      </c>
      <c r="G41" s="38">
        <v>22011.8</v>
      </c>
      <c r="H41" s="4">
        <v>446.94</v>
      </c>
      <c r="I41" s="4">
        <v>3873.48</v>
      </c>
      <c r="J41" s="72">
        <v>7337.26</v>
      </c>
      <c r="K41" s="42" t="s">
        <v>168</v>
      </c>
      <c r="L41" s="3" t="s">
        <v>24</v>
      </c>
    </row>
    <row r="42" spans="1:12" ht="21" x14ac:dyDescent="0.25">
      <c r="A42" s="37">
        <v>40</v>
      </c>
      <c r="B42" s="46" t="s">
        <v>147</v>
      </c>
      <c r="C42" s="36" t="s">
        <v>242</v>
      </c>
      <c r="D42" s="101" t="s">
        <v>17</v>
      </c>
      <c r="E42" s="37">
        <v>1312</v>
      </c>
      <c r="F42" s="37">
        <v>22811</v>
      </c>
      <c r="G42" s="38">
        <v>202219.51999999999</v>
      </c>
      <c r="H42" s="4">
        <v>4105.9799999999996</v>
      </c>
      <c r="I42" s="4">
        <v>35585.160000000003</v>
      </c>
      <c r="J42" s="72">
        <v>67406.509999999995</v>
      </c>
      <c r="K42" s="42" t="s">
        <v>168</v>
      </c>
      <c r="L42" s="96" t="s">
        <v>152</v>
      </c>
    </row>
    <row r="43" spans="1:12" ht="21" x14ac:dyDescent="0.25">
      <c r="A43" s="37">
        <v>41</v>
      </c>
      <c r="B43" s="46" t="s">
        <v>149</v>
      </c>
      <c r="C43" s="36" t="s">
        <v>232</v>
      </c>
      <c r="D43" s="101" t="s">
        <v>17</v>
      </c>
      <c r="E43" s="37">
        <v>998</v>
      </c>
      <c r="F43" s="37">
        <v>17474</v>
      </c>
      <c r="G43" s="38">
        <v>154907.01</v>
      </c>
      <c r="H43" s="4">
        <v>3145.3199999999997</v>
      </c>
      <c r="I43" s="4">
        <v>27259.440000000002</v>
      </c>
      <c r="J43" s="72">
        <v>51635.67</v>
      </c>
      <c r="K43" s="42" t="s">
        <v>168</v>
      </c>
      <c r="L43" s="96" t="s">
        <v>152</v>
      </c>
    </row>
    <row r="44" spans="1:12" ht="19.5" x14ac:dyDescent="0.25">
      <c r="A44" s="37">
        <v>42</v>
      </c>
      <c r="B44" s="36" t="s">
        <v>273</v>
      </c>
      <c r="C44" s="36" t="s">
        <v>44</v>
      </c>
      <c r="D44" s="101" t="s">
        <v>45</v>
      </c>
      <c r="E44" s="37">
        <v>713</v>
      </c>
      <c r="F44" s="37">
        <v>12068</v>
      </c>
      <c r="G44" s="38">
        <v>106982.82</v>
      </c>
      <c r="H44" s="4">
        <v>2172.2399999999998</v>
      </c>
      <c r="I44" s="4">
        <v>18826.080000000002</v>
      </c>
      <c r="J44" s="72">
        <v>35660.94</v>
      </c>
      <c r="K44" s="42" t="s">
        <v>168</v>
      </c>
      <c r="L44" s="3" t="s">
        <v>24</v>
      </c>
    </row>
    <row r="45" spans="1:12" ht="19.5" x14ac:dyDescent="0.25">
      <c r="A45" s="37">
        <v>43</v>
      </c>
      <c r="B45" s="36" t="s">
        <v>249</v>
      </c>
      <c r="C45" s="36" t="s">
        <v>47</v>
      </c>
      <c r="D45" s="101" t="s">
        <v>45</v>
      </c>
      <c r="E45" s="37">
        <v>783</v>
      </c>
      <c r="F45" s="37">
        <v>13565</v>
      </c>
      <c r="G45" s="38">
        <v>120253.73</v>
      </c>
      <c r="H45" s="4">
        <v>2441.6999999999998</v>
      </c>
      <c r="I45" s="4">
        <v>21161.502</v>
      </c>
      <c r="J45" s="72">
        <v>40084.58</v>
      </c>
      <c r="K45" s="42" t="s">
        <v>168</v>
      </c>
      <c r="L45" s="3" t="s">
        <v>24</v>
      </c>
    </row>
    <row r="46" spans="1:12" ht="24.75" x14ac:dyDescent="0.25">
      <c r="A46" s="37">
        <v>44</v>
      </c>
      <c r="B46" s="64" t="s">
        <v>271</v>
      </c>
      <c r="C46" s="64" t="s">
        <v>231</v>
      </c>
      <c r="D46" s="105" t="s">
        <v>137</v>
      </c>
      <c r="E46" s="26">
        <v>357</v>
      </c>
      <c r="F46" s="26">
        <v>6117</v>
      </c>
      <c r="G46" s="32">
        <v>54227.21</v>
      </c>
      <c r="H46" s="4">
        <v>1101.06</v>
      </c>
      <c r="I46" s="4">
        <v>9542.6220000000012</v>
      </c>
      <c r="J46" s="72">
        <v>18075.735000000001</v>
      </c>
      <c r="K46" s="42" t="s">
        <v>168</v>
      </c>
      <c r="L46" s="3" t="s">
        <v>136</v>
      </c>
    </row>
    <row r="47" spans="1:12" ht="21" x14ac:dyDescent="0.25">
      <c r="A47" s="37">
        <v>45</v>
      </c>
      <c r="B47" s="46" t="s">
        <v>272</v>
      </c>
      <c r="C47" s="36" t="s">
        <v>229</v>
      </c>
      <c r="D47" s="101" t="s">
        <v>17</v>
      </c>
      <c r="E47" s="37">
        <v>369</v>
      </c>
      <c r="F47" s="37">
        <v>6477</v>
      </c>
      <c r="G47" s="38">
        <v>57418.61</v>
      </c>
      <c r="H47" s="4">
        <v>1165.8599999999999</v>
      </c>
      <c r="I47" s="4">
        <v>10104.320000000002</v>
      </c>
      <c r="J47" s="72">
        <v>19139.54</v>
      </c>
      <c r="K47" s="42" t="s">
        <v>168</v>
      </c>
      <c r="L47" s="96" t="s">
        <v>152</v>
      </c>
    </row>
    <row r="48" spans="1:12" ht="24.75" x14ac:dyDescent="0.5">
      <c r="A48" s="37">
        <v>46</v>
      </c>
      <c r="B48" s="64" t="s">
        <v>291</v>
      </c>
      <c r="C48" s="64" t="s">
        <v>241</v>
      </c>
      <c r="D48" s="64" t="s">
        <v>49</v>
      </c>
      <c r="E48" s="26">
        <v>519</v>
      </c>
      <c r="F48" s="26">
        <v>8920</v>
      </c>
      <c r="G48" s="32">
        <v>79075.8</v>
      </c>
      <c r="H48" s="4">
        <v>1605.6</v>
      </c>
      <c r="I48" s="4">
        <v>13915.302000000001</v>
      </c>
      <c r="J48" s="72">
        <v>26358.6</v>
      </c>
      <c r="K48" s="42" t="s">
        <v>170</v>
      </c>
      <c r="L48" s="65" t="s">
        <v>136</v>
      </c>
    </row>
    <row r="49" spans="1:12" ht="19.5" x14ac:dyDescent="0.25">
      <c r="A49" s="37">
        <v>47</v>
      </c>
      <c r="B49" s="15" t="s">
        <v>290</v>
      </c>
      <c r="C49" s="15" t="s">
        <v>52</v>
      </c>
      <c r="D49" s="101" t="s">
        <v>49</v>
      </c>
      <c r="E49" s="37">
        <v>137</v>
      </c>
      <c r="F49" s="37">
        <v>2414</v>
      </c>
      <c r="G49" s="38">
        <v>21400.11</v>
      </c>
      <c r="H49" s="4">
        <v>434.52</v>
      </c>
      <c r="I49" s="4">
        <v>3765.84</v>
      </c>
      <c r="J49" s="72">
        <v>7133.37</v>
      </c>
      <c r="K49" s="42" t="s">
        <v>169</v>
      </c>
      <c r="L49" s="54" t="s">
        <v>24</v>
      </c>
    </row>
    <row r="50" spans="1:12" ht="24.75" x14ac:dyDescent="0.5">
      <c r="A50" s="37">
        <v>48</v>
      </c>
      <c r="B50" s="64" t="s">
        <v>66</v>
      </c>
      <c r="C50" s="64" t="s">
        <v>238</v>
      </c>
      <c r="D50" s="105" t="s">
        <v>49</v>
      </c>
      <c r="E50" s="26">
        <v>434</v>
      </c>
      <c r="F50" s="26">
        <v>7484</v>
      </c>
      <c r="G50" s="32">
        <v>66345.66</v>
      </c>
      <c r="H50" s="4">
        <v>1347.12</v>
      </c>
      <c r="I50" s="4">
        <v>11675.142000000002</v>
      </c>
      <c r="J50" s="72">
        <v>22115.22</v>
      </c>
      <c r="K50" s="42" t="s">
        <v>169</v>
      </c>
      <c r="L50" s="65" t="s">
        <v>136</v>
      </c>
    </row>
    <row r="51" spans="1:12" ht="21" x14ac:dyDescent="0.25">
      <c r="A51" s="37">
        <v>49</v>
      </c>
      <c r="B51" s="15" t="s">
        <v>81</v>
      </c>
      <c r="C51" s="12" t="s">
        <v>82</v>
      </c>
      <c r="D51" s="70" t="s">
        <v>205</v>
      </c>
      <c r="E51" s="14">
        <v>80</v>
      </c>
      <c r="F51" s="14">
        <v>1248</v>
      </c>
      <c r="G51" s="14">
        <v>11064</v>
      </c>
      <c r="H51" s="4">
        <v>225.27799999999999</v>
      </c>
      <c r="I51" s="4">
        <v>1946.97</v>
      </c>
      <c r="J51" s="72">
        <v>3688</v>
      </c>
      <c r="K51" s="42" t="s">
        <v>169</v>
      </c>
      <c r="L51" s="29" t="s">
        <v>25</v>
      </c>
    </row>
    <row r="52" spans="1:12" ht="19.5" x14ac:dyDescent="0.25">
      <c r="A52" s="37">
        <v>50</v>
      </c>
      <c r="B52" s="15" t="s">
        <v>289</v>
      </c>
      <c r="C52" s="15" t="s">
        <v>48</v>
      </c>
      <c r="D52" s="101" t="s">
        <v>49</v>
      </c>
      <c r="E52" s="37">
        <v>657</v>
      </c>
      <c r="F52" s="37">
        <v>11430</v>
      </c>
      <c r="G52" s="38">
        <v>101326.98</v>
      </c>
      <c r="H52" s="4">
        <v>2057.4</v>
      </c>
      <c r="I52" s="4">
        <v>17830.901999999998</v>
      </c>
      <c r="J52" s="72">
        <v>33775.65</v>
      </c>
      <c r="K52" s="42" t="s">
        <v>169</v>
      </c>
      <c r="L52" s="54" t="s">
        <v>24</v>
      </c>
    </row>
    <row r="53" spans="1:12" ht="19.5" x14ac:dyDescent="0.25">
      <c r="A53" s="37">
        <v>51</v>
      </c>
      <c r="B53" s="36" t="s">
        <v>288</v>
      </c>
      <c r="C53" s="36" t="s">
        <v>48</v>
      </c>
      <c r="D53" s="101" t="s">
        <v>49</v>
      </c>
      <c r="E53" s="37">
        <v>520</v>
      </c>
      <c r="F53" s="37">
        <v>9108</v>
      </c>
      <c r="G53" s="38">
        <v>80742.42</v>
      </c>
      <c r="H53" s="4">
        <v>1639.4399999999998</v>
      </c>
      <c r="I53" s="4">
        <v>14208.480000000001</v>
      </c>
      <c r="J53" s="72">
        <v>26914.14</v>
      </c>
      <c r="K53" s="42" t="s">
        <v>169</v>
      </c>
      <c r="L53" s="54" t="s">
        <v>24</v>
      </c>
    </row>
    <row r="54" spans="1:12" ht="24.75" x14ac:dyDescent="0.5">
      <c r="A54" s="37">
        <v>52</v>
      </c>
      <c r="B54" s="64" t="s">
        <v>282</v>
      </c>
      <c r="C54" s="64" t="s">
        <v>235</v>
      </c>
      <c r="D54" s="105" t="s">
        <v>49</v>
      </c>
      <c r="E54" s="26">
        <v>166</v>
      </c>
      <c r="F54" s="26">
        <v>2891</v>
      </c>
      <c r="G54" s="32">
        <v>25628.720000000001</v>
      </c>
      <c r="H54" s="4">
        <v>520.38</v>
      </c>
      <c r="I54" s="4">
        <v>4510.0619999999999</v>
      </c>
      <c r="J54" s="72">
        <v>8542.91</v>
      </c>
      <c r="K54" s="42" t="s">
        <v>169</v>
      </c>
      <c r="L54" s="65" t="s">
        <v>136</v>
      </c>
    </row>
    <row r="55" spans="1:12" ht="19.5" x14ac:dyDescent="0.25">
      <c r="A55" s="37">
        <v>53</v>
      </c>
      <c r="B55" s="36" t="s">
        <v>281</v>
      </c>
      <c r="C55" s="36" t="s">
        <v>53</v>
      </c>
      <c r="D55" s="101" t="s">
        <v>49</v>
      </c>
      <c r="E55" s="37">
        <v>467</v>
      </c>
      <c r="F55" s="37">
        <v>8113</v>
      </c>
      <c r="G55" s="38">
        <v>71921.75</v>
      </c>
      <c r="H55" s="4">
        <v>1460.34</v>
      </c>
      <c r="I55" s="4">
        <v>12656.382000000001</v>
      </c>
      <c r="J55" s="72">
        <v>23973.920000000002</v>
      </c>
      <c r="K55" s="42" t="s">
        <v>169</v>
      </c>
      <c r="L55" s="54" t="s">
        <v>24</v>
      </c>
    </row>
    <row r="56" spans="1:12" ht="19.5" x14ac:dyDescent="0.25">
      <c r="A56" s="37">
        <v>54</v>
      </c>
      <c r="B56" s="15" t="s">
        <v>287</v>
      </c>
      <c r="C56" s="15" t="s">
        <v>48</v>
      </c>
      <c r="D56" s="101" t="s">
        <v>49</v>
      </c>
      <c r="E56" s="37">
        <v>134</v>
      </c>
      <c r="F56" s="37">
        <v>2360</v>
      </c>
      <c r="G56" s="38">
        <v>20921.400000000001</v>
      </c>
      <c r="H56" s="4">
        <v>424.8</v>
      </c>
      <c r="I56" s="4">
        <v>3681.6</v>
      </c>
      <c r="J56" s="72">
        <v>6973.8</v>
      </c>
      <c r="K56" s="42" t="s">
        <v>169</v>
      </c>
      <c r="L56" s="54" t="s">
        <v>24</v>
      </c>
    </row>
    <row r="57" spans="1:12" ht="24.75" x14ac:dyDescent="0.5">
      <c r="A57" s="37">
        <v>55</v>
      </c>
      <c r="B57" s="64" t="s">
        <v>280</v>
      </c>
      <c r="C57" s="64" t="s">
        <v>238</v>
      </c>
      <c r="D57" s="105" t="s">
        <v>49</v>
      </c>
      <c r="E57" s="26">
        <v>225</v>
      </c>
      <c r="F57" s="26">
        <v>3844</v>
      </c>
      <c r="G57" s="32">
        <v>34077.06</v>
      </c>
      <c r="H57" s="4">
        <v>691.92</v>
      </c>
      <c r="I57" s="4">
        <v>5996.7420000000002</v>
      </c>
      <c r="J57" s="72">
        <v>11359.02</v>
      </c>
      <c r="K57" s="42" t="s">
        <v>169</v>
      </c>
      <c r="L57" s="65" t="s">
        <v>136</v>
      </c>
    </row>
    <row r="58" spans="1:12" ht="24.75" x14ac:dyDescent="0.5">
      <c r="A58" s="37">
        <v>56</v>
      </c>
      <c r="B58" s="64" t="s">
        <v>55</v>
      </c>
      <c r="C58" s="64" t="s">
        <v>239</v>
      </c>
      <c r="D58" s="105" t="s">
        <v>49</v>
      </c>
      <c r="E58" s="26">
        <v>1352</v>
      </c>
      <c r="F58" s="26">
        <v>23359</v>
      </c>
      <c r="G58" s="32">
        <v>207077.53</v>
      </c>
      <c r="H58" s="4">
        <v>4204.62</v>
      </c>
      <c r="I58" s="4">
        <v>36440.142000000007</v>
      </c>
      <c r="J58" s="72">
        <v>69025.850000000006</v>
      </c>
      <c r="K58" s="42" t="s">
        <v>169</v>
      </c>
      <c r="L58" s="65" t="s">
        <v>136</v>
      </c>
    </row>
    <row r="59" spans="1:12" ht="19.5" x14ac:dyDescent="0.25">
      <c r="A59" s="37">
        <v>57</v>
      </c>
      <c r="B59" s="15" t="s">
        <v>286</v>
      </c>
      <c r="C59" s="15" t="s">
        <v>50</v>
      </c>
      <c r="D59" s="101" t="s">
        <v>49</v>
      </c>
      <c r="E59" s="37">
        <v>323</v>
      </c>
      <c r="F59" s="37">
        <v>5649</v>
      </c>
      <c r="G59" s="38">
        <v>50078.38</v>
      </c>
      <c r="H59" s="4">
        <v>1016.8199999999999</v>
      </c>
      <c r="I59" s="4">
        <v>8812.44</v>
      </c>
      <c r="J59" s="72">
        <v>16692.8</v>
      </c>
      <c r="K59" s="42" t="s">
        <v>169</v>
      </c>
      <c r="L59" s="54" t="s">
        <v>24</v>
      </c>
    </row>
    <row r="60" spans="1:12" ht="19.5" x14ac:dyDescent="0.25">
      <c r="A60" s="37">
        <v>58</v>
      </c>
      <c r="B60" s="15" t="s">
        <v>285</v>
      </c>
      <c r="C60" s="15" t="s">
        <v>51</v>
      </c>
      <c r="D60" s="101" t="s">
        <v>49</v>
      </c>
      <c r="E60" s="37">
        <v>543</v>
      </c>
      <c r="F60" s="37">
        <v>9440</v>
      </c>
      <c r="G60" s="38">
        <v>83685.600000000006</v>
      </c>
      <c r="H60" s="4">
        <v>1699.2</v>
      </c>
      <c r="I60" s="4">
        <v>14726.4</v>
      </c>
      <c r="J60" s="72">
        <v>27895.200000000001</v>
      </c>
      <c r="K60" s="42" t="s">
        <v>169</v>
      </c>
      <c r="L60" s="54" t="s">
        <v>24</v>
      </c>
    </row>
    <row r="61" spans="1:12" ht="24.75" x14ac:dyDescent="0.5">
      <c r="A61" s="37">
        <v>59</v>
      </c>
      <c r="B61" s="64" t="s">
        <v>247</v>
      </c>
      <c r="C61" s="64" t="s">
        <v>237</v>
      </c>
      <c r="D61" s="105" t="s">
        <v>49</v>
      </c>
      <c r="E61" s="26">
        <v>380</v>
      </c>
      <c r="F61" s="26">
        <v>6464</v>
      </c>
      <c r="G61" s="32">
        <v>57303.360000000001</v>
      </c>
      <c r="H61" s="4">
        <v>1163.52</v>
      </c>
      <c r="I61" s="4">
        <v>10083.942000000001</v>
      </c>
      <c r="J61" s="72">
        <v>19101.12</v>
      </c>
      <c r="K61" s="42" t="s">
        <v>169</v>
      </c>
      <c r="L61" s="65" t="s">
        <v>136</v>
      </c>
    </row>
    <row r="62" spans="1:12" ht="24.75" x14ac:dyDescent="0.5">
      <c r="A62" s="37">
        <v>60</v>
      </c>
      <c r="B62" s="64" t="s">
        <v>139</v>
      </c>
      <c r="C62" s="64" t="s">
        <v>237</v>
      </c>
      <c r="D62" s="105" t="s">
        <v>49</v>
      </c>
      <c r="E62" s="26">
        <v>315</v>
      </c>
      <c r="F62" s="26">
        <v>5412</v>
      </c>
      <c r="G62" s="32">
        <v>47977.38</v>
      </c>
      <c r="H62" s="4">
        <v>974.16</v>
      </c>
      <c r="I62" s="4">
        <v>8442.8220000000019</v>
      </c>
      <c r="J62" s="72">
        <v>15992.46</v>
      </c>
      <c r="K62" s="42" t="s">
        <v>169</v>
      </c>
      <c r="L62" s="65" t="s">
        <v>136</v>
      </c>
    </row>
    <row r="63" spans="1:12" ht="19.5" x14ac:dyDescent="0.25">
      <c r="A63" s="37">
        <v>61</v>
      </c>
      <c r="B63" s="15" t="s">
        <v>284</v>
      </c>
      <c r="C63" s="15" t="s">
        <v>52</v>
      </c>
      <c r="D63" s="101" t="s">
        <v>49</v>
      </c>
      <c r="E63" s="37">
        <v>875</v>
      </c>
      <c r="F63" s="37">
        <v>15360</v>
      </c>
      <c r="G63" s="38">
        <v>136166.39999999999</v>
      </c>
      <c r="H63" s="4">
        <v>2764.7999999999997</v>
      </c>
      <c r="I63" s="4">
        <v>23961.600000000002</v>
      </c>
      <c r="J63" s="72">
        <v>45388.800000000003</v>
      </c>
      <c r="K63" s="42" t="s">
        <v>169</v>
      </c>
      <c r="L63" s="54" t="s">
        <v>24</v>
      </c>
    </row>
    <row r="64" spans="1:12" ht="24.75" x14ac:dyDescent="0.5">
      <c r="A64" s="37">
        <v>62</v>
      </c>
      <c r="B64" s="36" t="s">
        <v>279</v>
      </c>
      <c r="C64" s="64" t="s">
        <v>237</v>
      </c>
      <c r="D64" s="105" t="s">
        <v>49</v>
      </c>
      <c r="E64" s="26">
        <v>916</v>
      </c>
      <c r="F64" s="26">
        <v>15994</v>
      </c>
      <c r="G64" s="32">
        <v>141786.81</v>
      </c>
      <c r="H64" s="4">
        <v>2878.92</v>
      </c>
      <c r="I64" s="4">
        <v>24950.741999999998</v>
      </c>
      <c r="J64" s="72">
        <v>47262.27</v>
      </c>
      <c r="K64" s="42" t="s">
        <v>169</v>
      </c>
      <c r="L64" s="65" t="s">
        <v>136</v>
      </c>
    </row>
    <row r="65" spans="1:12" ht="24.75" x14ac:dyDescent="0.5">
      <c r="A65" s="37">
        <v>63</v>
      </c>
      <c r="B65" s="64" t="s">
        <v>283</v>
      </c>
      <c r="C65" s="64" t="s">
        <v>235</v>
      </c>
      <c r="D65" s="105" t="s">
        <v>49</v>
      </c>
      <c r="E65" s="26">
        <v>102</v>
      </c>
      <c r="F65" s="26">
        <v>1766</v>
      </c>
      <c r="G65" s="32">
        <v>15655.59</v>
      </c>
      <c r="H65" s="4">
        <v>317.88</v>
      </c>
      <c r="I65" s="4">
        <v>2755.0619999999999</v>
      </c>
      <c r="J65" s="72">
        <v>5218.53</v>
      </c>
      <c r="K65" s="42" t="s">
        <v>169</v>
      </c>
      <c r="L65" s="65" t="s">
        <v>136</v>
      </c>
    </row>
    <row r="66" spans="1:12" ht="24.75" x14ac:dyDescent="0.5">
      <c r="A66" s="37">
        <v>64</v>
      </c>
      <c r="B66" s="64" t="s">
        <v>278</v>
      </c>
      <c r="C66" s="64" t="s">
        <v>236</v>
      </c>
      <c r="D66" s="105" t="s">
        <v>49</v>
      </c>
      <c r="E66" s="26">
        <v>220</v>
      </c>
      <c r="F66" s="26">
        <v>3811</v>
      </c>
      <c r="G66" s="32">
        <v>33784.519999999997</v>
      </c>
      <c r="H66" s="4">
        <v>685.98</v>
      </c>
      <c r="I66" s="4">
        <v>5945.2619999999997</v>
      </c>
      <c r="J66" s="72">
        <v>11261.51</v>
      </c>
      <c r="K66" s="42" t="s">
        <v>169</v>
      </c>
      <c r="L66" s="65" t="s">
        <v>136</v>
      </c>
    </row>
    <row r="67" spans="1:12" ht="24.75" x14ac:dyDescent="0.5">
      <c r="A67" s="37">
        <v>65</v>
      </c>
      <c r="B67" s="64" t="s">
        <v>264</v>
      </c>
      <c r="C67" s="36" t="s">
        <v>226</v>
      </c>
      <c r="D67" s="105" t="s">
        <v>88</v>
      </c>
      <c r="E67" s="26">
        <v>187</v>
      </c>
      <c r="F67" s="26">
        <v>3262</v>
      </c>
      <c r="G67" s="32">
        <v>28917.63</v>
      </c>
      <c r="H67" s="4">
        <v>587.16</v>
      </c>
      <c r="I67" s="4">
        <v>5088.8220000000001</v>
      </c>
      <c r="J67" s="72">
        <v>9639.2099999999991</v>
      </c>
      <c r="K67" s="42" t="s">
        <v>167</v>
      </c>
      <c r="L67" s="65" t="s">
        <v>136</v>
      </c>
    </row>
    <row r="68" spans="1:12" ht="24.75" x14ac:dyDescent="0.25">
      <c r="A68" s="37">
        <v>66</v>
      </c>
      <c r="B68" s="31" t="s">
        <v>133</v>
      </c>
      <c r="C68" s="31" t="s">
        <v>130</v>
      </c>
      <c r="D68" s="104" t="s">
        <v>131</v>
      </c>
      <c r="E68" s="26">
        <v>2355</v>
      </c>
      <c r="F68" s="26">
        <v>41765</v>
      </c>
      <c r="G68" s="32">
        <v>370246.73</v>
      </c>
      <c r="H68" s="4">
        <v>7517.7</v>
      </c>
      <c r="I68" s="4">
        <v>65153.502</v>
      </c>
      <c r="J68" s="72">
        <v>123415.58</v>
      </c>
      <c r="K68" s="42" t="s">
        <v>167</v>
      </c>
      <c r="L68" s="29" t="s">
        <v>98</v>
      </c>
    </row>
    <row r="69" spans="1:12" ht="24.75" x14ac:dyDescent="0.25">
      <c r="A69" s="37">
        <v>67</v>
      </c>
      <c r="B69" s="46" t="s">
        <v>11</v>
      </c>
      <c r="C69" s="46" t="s">
        <v>12</v>
      </c>
      <c r="D69" s="100" t="s">
        <v>9</v>
      </c>
      <c r="E69" s="26">
        <v>1840</v>
      </c>
      <c r="F69" s="26">
        <v>32090</v>
      </c>
      <c r="G69" s="32">
        <v>284477.84999999998</v>
      </c>
      <c r="H69" s="4">
        <v>5776.2</v>
      </c>
      <c r="I69" s="4">
        <v>50060.502</v>
      </c>
      <c r="J69" s="72">
        <v>94825.95</v>
      </c>
      <c r="K69" s="42" t="s">
        <v>167</v>
      </c>
      <c r="L69" s="3" t="s">
        <v>24</v>
      </c>
    </row>
    <row r="70" spans="1:12" ht="21" x14ac:dyDescent="0.25">
      <c r="A70" s="37">
        <v>68</v>
      </c>
      <c r="B70" s="58" t="s">
        <v>106</v>
      </c>
      <c r="C70" s="58" t="s">
        <v>87</v>
      </c>
      <c r="D70" s="60" t="s">
        <v>88</v>
      </c>
      <c r="E70" s="61">
        <v>1690</v>
      </c>
      <c r="F70" s="62">
        <v>29955</v>
      </c>
      <c r="G70" s="92">
        <v>265551.08</v>
      </c>
      <c r="H70" s="4">
        <v>5391.9</v>
      </c>
      <c r="I70" s="4">
        <v>46729.8</v>
      </c>
      <c r="J70" s="72">
        <v>88517.03</v>
      </c>
      <c r="K70" s="42" t="s">
        <v>167</v>
      </c>
      <c r="L70" s="29" t="s">
        <v>98</v>
      </c>
    </row>
    <row r="71" spans="1:12" ht="24.75" x14ac:dyDescent="0.25">
      <c r="A71" s="37">
        <v>69</v>
      </c>
      <c r="B71" s="36" t="s">
        <v>127</v>
      </c>
      <c r="C71" s="36" t="s">
        <v>128</v>
      </c>
      <c r="D71" s="106" t="s">
        <v>222</v>
      </c>
      <c r="E71" s="26">
        <v>1251</v>
      </c>
      <c r="F71" s="27">
        <v>21341.200000000001</v>
      </c>
      <c r="G71" s="26">
        <v>189190</v>
      </c>
      <c r="H71" s="4">
        <v>3841.752</v>
      </c>
      <c r="I71" s="4">
        <v>33292.434000000001</v>
      </c>
      <c r="J71" s="72">
        <v>63064</v>
      </c>
      <c r="K71" s="42" t="s">
        <v>167</v>
      </c>
      <c r="L71" s="29" t="s">
        <v>25</v>
      </c>
    </row>
    <row r="72" spans="1:12" ht="24.75" x14ac:dyDescent="0.5">
      <c r="A72" s="37">
        <v>70</v>
      </c>
      <c r="B72" s="46" t="s">
        <v>158</v>
      </c>
      <c r="C72" s="25" t="s">
        <v>85</v>
      </c>
      <c r="D72" s="106" t="s">
        <v>13</v>
      </c>
      <c r="E72" s="66">
        <v>754</v>
      </c>
      <c r="F72" s="66">
        <v>12966</v>
      </c>
      <c r="G72" s="66">
        <v>114942</v>
      </c>
      <c r="H72" s="4">
        <v>2334.67</v>
      </c>
      <c r="I72" s="4">
        <v>20227.493000000002</v>
      </c>
      <c r="J72" s="72">
        <v>38316</v>
      </c>
      <c r="K72" s="42" t="s">
        <v>167</v>
      </c>
      <c r="L72" s="65" t="s">
        <v>83</v>
      </c>
    </row>
    <row r="73" spans="1:12" ht="24.75" x14ac:dyDescent="0.5">
      <c r="A73" s="37">
        <v>71</v>
      </c>
      <c r="B73" s="64" t="s">
        <v>255</v>
      </c>
      <c r="C73" s="36" t="s">
        <v>228</v>
      </c>
      <c r="D73" s="105" t="s">
        <v>137</v>
      </c>
      <c r="E73" s="26">
        <v>382</v>
      </c>
      <c r="F73" s="26">
        <v>6542</v>
      </c>
      <c r="G73" s="32">
        <v>57994.83</v>
      </c>
      <c r="H73" s="4">
        <v>1177.56</v>
      </c>
      <c r="I73" s="4">
        <v>10205.622000000001</v>
      </c>
      <c r="J73" s="72">
        <v>19331.61</v>
      </c>
      <c r="K73" s="42" t="s">
        <v>167</v>
      </c>
      <c r="L73" s="65" t="s">
        <v>136</v>
      </c>
    </row>
    <row r="74" spans="1:12" ht="24.75" x14ac:dyDescent="0.5">
      <c r="A74" s="37">
        <v>72</v>
      </c>
      <c r="B74" s="64" t="s">
        <v>66</v>
      </c>
      <c r="C74" s="36" t="s">
        <v>228</v>
      </c>
      <c r="D74" s="105" t="s">
        <v>137</v>
      </c>
      <c r="E74" s="26">
        <v>484</v>
      </c>
      <c r="F74" s="26">
        <v>8297</v>
      </c>
      <c r="G74" s="32">
        <v>73552.91</v>
      </c>
      <c r="H74" s="4">
        <v>1493.46</v>
      </c>
      <c r="I74" s="4">
        <v>12943.422</v>
      </c>
      <c r="J74" s="72">
        <v>24517.64</v>
      </c>
      <c r="K74" s="42" t="s">
        <v>167</v>
      </c>
      <c r="L74" s="65" t="s">
        <v>136</v>
      </c>
    </row>
    <row r="75" spans="1:12" ht="21" x14ac:dyDescent="0.25">
      <c r="A75" s="37">
        <v>73</v>
      </c>
      <c r="B75" s="58" t="s">
        <v>91</v>
      </c>
      <c r="C75" s="60" t="s">
        <v>92</v>
      </c>
      <c r="D75" s="60" t="s">
        <v>88</v>
      </c>
      <c r="E75" s="16">
        <v>866</v>
      </c>
      <c r="F75" s="16">
        <v>15555</v>
      </c>
      <c r="G75" s="16">
        <v>137895.1</v>
      </c>
      <c r="H75" s="4">
        <v>2799.9</v>
      </c>
      <c r="I75" s="4">
        <v>24265.8</v>
      </c>
      <c r="J75" s="72">
        <v>45965.03</v>
      </c>
      <c r="K75" s="42" t="s">
        <v>167</v>
      </c>
      <c r="L75" s="29" t="s">
        <v>98</v>
      </c>
    </row>
    <row r="76" spans="1:12" ht="24.75" x14ac:dyDescent="0.5">
      <c r="A76" s="37">
        <v>74</v>
      </c>
      <c r="B76" s="64" t="s">
        <v>256</v>
      </c>
      <c r="C76" s="36" t="s">
        <v>228</v>
      </c>
      <c r="D76" s="105" t="s">
        <v>137</v>
      </c>
      <c r="E76" s="26">
        <v>560</v>
      </c>
      <c r="F76" s="26">
        <v>9596</v>
      </c>
      <c r="G76" s="32">
        <v>85068.54</v>
      </c>
      <c r="H76" s="4">
        <v>1727.28</v>
      </c>
      <c r="I76" s="4">
        <v>14969.862000000001</v>
      </c>
      <c r="J76" s="72">
        <v>28356.18</v>
      </c>
      <c r="K76" s="42" t="s">
        <v>167</v>
      </c>
      <c r="L76" s="65" t="s">
        <v>136</v>
      </c>
    </row>
    <row r="77" spans="1:12" ht="24.75" x14ac:dyDescent="0.5">
      <c r="A77" s="37">
        <v>75</v>
      </c>
      <c r="B77" s="64" t="s">
        <v>257</v>
      </c>
      <c r="C77" s="36" t="s">
        <v>227</v>
      </c>
      <c r="D77" s="105" t="s">
        <v>88</v>
      </c>
      <c r="E77" s="26">
        <v>85</v>
      </c>
      <c r="F77" s="26">
        <v>1478</v>
      </c>
      <c r="G77" s="32">
        <v>13102.47</v>
      </c>
      <c r="H77" s="4">
        <v>266.03999999999996</v>
      </c>
      <c r="I77" s="4">
        <v>2305.7820000000002</v>
      </c>
      <c r="J77" s="72">
        <v>4367.49</v>
      </c>
      <c r="K77" s="42" t="s">
        <v>167</v>
      </c>
      <c r="L77" s="65" t="s">
        <v>136</v>
      </c>
    </row>
    <row r="78" spans="1:12" ht="21" x14ac:dyDescent="0.25">
      <c r="A78" s="37">
        <v>76</v>
      </c>
      <c r="B78" s="58" t="s">
        <v>94</v>
      </c>
      <c r="C78" s="58" t="s">
        <v>92</v>
      </c>
      <c r="D78" s="60" t="s">
        <v>88</v>
      </c>
      <c r="E78" s="16">
        <v>1081</v>
      </c>
      <c r="F78" s="16">
        <v>18410</v>
      </c>
      <c r="G78" s="16">
        <v>163204.70000000001</v>
      </c>
      <c r="H78" s="4">
        <v>3313.7999999999997</v>
      </c>
      <c r="I78" s="4">
        <v>28719.600000000002</v>
      </c>
      <c r="J78" s="72">
        <v>54401.55</v>
      </c>
      <c r="K78" s="42" t="s">
        <v>167</v>
      </c>
      <c r="L78" s="29" t="s">
        <v>98</v>
      </c>
    </row>
    <row r="79" spans="1:12" ht="24.75" x14ac:dyDescent="0.25">
      <c r="A79" s="37">
        <v>77</v>
      </c>
      <c r="B79" s="36" t="s">
        <v>126</v>
      </c>
      <c r="C79" s="36" t="s">
        <v>84</v>
      </c>
      <c r="D79" s="106" t="s">
        <v>221</v>
      </c>
      <c r="E79" s="26">
        <v>1217</v>
      </c>
      <c r="F79" s="27">
        <v>21062.7</v>
      </c>
      <c r="G79" s="26">
        <v>186722</v>
      </c>
      <c r="H79" s="4">
        <v>3792.2069999999999</v>
      </c>
      <c r="I79" s="4">
        <v>32858.044000000009</v>
      </c>
      <c r="J79" s="72">
        <v>62241</v>
      </c>
      <c r="K79" s="42" t="s">
        <v>167</v>
      </c>
      <c r="L79" s="29" t="s">
        <v>25</v>
      </c>
    </row>
    <row r="80" spans="1:12" ht="21" x14ac:dyDescent="0.25">
      <c r="A80" s="37">
        <v>78</v>
      </c>
      <c r="B80" s="58" t="s">
        <v>102</v>
      </c>
      <c r="C80" s="58" t="s">
        <v>100</v>
      </c>
      <c r="D80" s="60" t="s">
        <v>101</v>
      </c>
      <c r="E80" s="61">
        <v>1382</v>
      </c>
      <c r="F80" s="62">
        <v>25275</v>
      </c>
      <c r="G80" s="92">
        <v>224062.88</v>
      </c>
      <c r="H80" s="4">
        <v>4549.5</v>
      </c>
      <c r="I80" s="4">
        <v>39429</v>
      </c>
      <c r="J80" s="72">
        <v>74687.63</v>
      </c>
      <c r="K80" s="42" t="s">
        <v>167</v>
      </c>
      <c r="L80" s="29" t="s">
        <v>98</v>
      </c>
    </row>
    <row r="81" spans="1:12" ht="21" x14ac:dyDescent="0.25">
      <c r="A81" s="37">
        <v>79</v>
      </c>
      <c r="B81" s="36" t="s">
        <v>195</v>
      </c>
      <c r="C81" s="36" t="s">
        <v>85</v>
      </c>
      <c r="D81" s="101" t="s">
        <v>201</v>
      </c>
      <c r="E81" s="59">
        <v>2400</v>
      </c>
      <c r="F81" s="49">
        <v>41838</v>
      </c>
      <c r="G81" s="49">
        <v>370893.85</v>
      </c>
      <c r="H81" s="79">
        <v>7531.1729999999998</v>
      </c>
      <c r="I81" s="79">
        <v>65267.612999999998</v>
      </c>
      <c r="J81" s="99">
        <v>123631.285</v>
      </c>
      <c r="K81" s="42" t="s">
        <v>167</v>
      </c>
      <c r="L81" s="6" t="s">
        <v>196</v>
      </c>
    </row>
    <row r="82" spans="1:12" ht="24.75" x14ac:dyDescent="0.25">
      <c r="A82" s="37">
        <v>80</v>
      </c>
      <c r="B82" s="31" t="s">
        <v>270</v>
      </c>
      <c r="C82" s="31" t="s">
        <v>130</v>
      </c>
      <c r="D82" s="104" t="s">
        <v>131</v>
      </c>
      <c r="E82" s="26">
        <v>738</v>
      </c>
      <c r="F82" s="26">
        <v>13330</v>
      </c>
      <c r="G82" s="32">
        <v>118170.45</v>
      </c>
      <c r="H82" s="4">
        <v>2399.4</v>
      </c>
      <c r="I82" s="4">
        <v>20794.901999999998</v>
      </c>
      <c r="J82" s="72">
        <v>39390.15</v>
      </c>
      <c r="K82" s="42" t="s">
        <v>167</v>
      </c>
      <c r="L82" s="29" t="s">
        <v>98</v>
      </c>
    </row>
    <row r="83" spans="1:12" ht="24.75" x14ac:dyDescent="0.25">
      <c r="A83" s="37">
        <v>81</v>
      </c>
      <c r="B83" s="31" t="s">
        <v>134</v>
      </c>
      <c r="C83" s="31" t="s">
        <v>130</v>
      </c>
      <c r="D83" s="104" t="s">
        <v>131</v>
      </c>
      <c r="E83" s="26">
        <v>2030</v>
      </c>
      <c r="F83" s="26">
        <v>38025</v>
      </c>
      <c r="G83" s="32">
        <v>337091.63</v>
      </c>
      <c r="H83" s="4">
        <v>6844.5</v>
      </c>
      <c r="I83" s="4">
        <v>59319.101999999999</v>
      </c>
      <c r="J83" s="72">
        <v>112363.875</v>
      </c>
      <c r="K83" s="42" t="s">
        <v>167</v>
      </c>
      <c r="L83" s="29" t="s">
        <v>98</v>
      </c>
    </row>
    <row r="84" spans="1:12" ht="24.75" x14ac:dyDescent="0.5">
      <c r="A84" s="37">
        <v>82</v>
      </c>
      <c r="B84" s="64" t="s">
        <v>258</v>
      </c>
      <c r="C84" s="36" t="s">
        <v>225</v>
      </c>
      <c r="D84" s="105" t="s">
        <v>88</v>
      </c>
      <c r="E84" s="26">
        <v>293</v>
      </c>
      <c r="F84" s="26">
        <v>5104</v>
      </c>
      <c r="G84" s="32">
        <v>45246.96</v>
      </c>
      <c r="H84" s="4">
        <v>918.71999999999991</v>
      </c>
      <c r="I84" s="4">
        <v>7962.3420000000006</v>
      </c>
      <c r="J84" s="72">
        <v>15082.32</v>
      </c>
      <c r="K84" s="42" t="s">
        <v>167</v>
      </c>
      <c r="L84" s="65" t="s">
        <v>136</v>
      </c>
    </row>
    <row r="85" spans="1:12" ht="24.75" x14ac:dyDescent="0.65">
      <c r="A85" s="37">
        <v>83</v>
      </c>
      <c r="B85" s="46" t="s">
        <v>33</v>
      </c>
      <c r="C85" s="46" t="s">
        <v>34</v>
      </c>
      <c r="D85" s="102" t="s">
        <v>13</v>
      </c>
      <c r="E85" s="49">
        <v>1200</v>
      </c>
      <c r="F85" s="49">
        <v>20857</v>
      </c>
      <c r="G85" s="49">
        <v>184898</v>
      </c>
      <c r="H85" s="4">
        <v>3754.5929999999998</v>
      </c>
      <c r="I85" s="4">
        <v>32537.253000000001</v>
      </c>
      <c r="J85" s="72">
        <v>61633</v>
      </c>
      <c r="K85" s="42" t="s">
        <v>167</v>
      </c>
      <c r="L85" s="6" t="s">
        <v>245</v>
      </c>
    </row>
    <row r="86" spans="1:12" ht="24.75" x14ac:dyDescent="0.5">
      <c r="A86" s="37">
        <v>84</v>
      </c>
      <c r="B86" s="46" t="s">
        <v>159</v>
      </c>
      <c r="C86" s="25" t="s">
        <v>85</v>
      </c>
      <c r="D86" s="106" t="s">
        <v>13</v>
      </c>
      <c r="E86" s="66">
        <v>492</v>
      </c>
      <c r="F86" s="66">
        <v>8572</v>
      </c>
      <c r="G86" s="67">
        <v>75991</v>
      </c>
      <c r="H86" s="4">
        <v>1543.4170000000001</v>
      </c>
      <c r="I86" s="4">
        <v>13372.52</v>
      </c>
      <c r="J86" s="72">
        <v>25331</v>
      </c>
      <c r="K86" s="42" t="s">
        <v>167</v>
      </c>
      <c r="L86" s="65" t="s">
        <v>83</v>
      </c>
    </row>
    <row r="87" spans="1:12" ht="24.75" x14ac:dyDescent="0.5">
      <c r="A87" s="37">
        <v>85</v>
      </c>
      <c r="B87" s="64" t="s">
        <v>183</v>
      </c>
      <c r="C87" s="36" t="s">
        <v>203</v>
      </c>
      <c r="D87" s="105" t="s">
        <v>88</v>
      </c>
      <c r="E87" s="26">
        <v>1253</v>
      </c>
      <c r="F87" s="26">
        <v>21907</v>
      </c>
      <c r="G87" s="32">
        <v>194205.56</v>
      </c>
      <c r="H87" s="4">
        <v>3943.2599999999998</v>
      </c>
      <c r="I87" s="4">
        <v>34175.021999999997</v>
      </c>
      <c r="J87" s="72">
        <v>64735.19</v>
      </c>
      <c r="K87" s="42" t="s">
        <v>167</v>
      </c>
      <c r="L87" s="65" t="s">
        <v>136</v>
      </c>
    </row>
    <row r="88" spans="1:12" ht="21" x14ac:dyDescent="0.25">
      <c r="A88" s="37">
        <v>86</v>
      </c>
      <c r="B88" s="58" t="s">
        <v>103</v>
      </c>
      <c r="C88" s="58" t="s">
        <v>104</v>
      </c>
      <c r="D88" s="60" t="s">
        <v>101</v>
      </c>
      <c r="E88" s="61">
        <v>1090</v>
      </c>
      <c r="F88" s="62">
        <v>20200</v>
      </c>
      <c r="G88" s="92">
        <v>179073</v>
      </c>
      <c r="H88" s="4">
        <v>3636</v>
      </c>
      <c r="I88" s="4">
        <v>31512</v>
      </c>
      <c r="J88" s="72">
        <v>59691</v>
      </c>
      <c r="K88" s="42" t="s">
        <v>167</v>
      </c>
      <c r="L88" s="29" t="s">
        <v>98</v>
      </c>
    </row>
    <row r="89" spans="1:12" ht="24.75" x14ac:dyDescent="0.25">
      <c r="A89" s="37">
        <v>87</v>
      </c>
      <c r="B89" s="31" t="s">
        <v>132</v>
      </c>
      <c r="C89" s="31" t="s">
        <v>130</v>
      </c>
      <c r="D89" s="104" t="s">
        <v>131</v>
      </c>
      <c r="E89" s="26">
        <v>655</v>
      </c>
      <c r="F89" s="26">
        <v>11750</v>
      </c>
      <c r="G89" s="32">
        <v>104163.75</v>
      </c>
      <c r="H89" s="4">
        <v>2115</v>
      </c>
      <c r="I89" s="4">
        <v>18330.101999999999</v>
      </c>
      <c r="J89" s="72">
        <v>34721.25</v>
      </c>
      <c r="K89" s="42" t="s">
        <v>167</v>
      </c>
      <c r="L89" s="29" t="s">
        <v>98</v>
      </c>
    </row>
    <row r="90" spans="1:12" ht="24.75" x14ac:dyDescent="0.5">
      <c r="A90" s="37">
        <v>88</v>
      </c>
      <c r="B90" s="64" t="s">
        <v>259</v>
      </c>
      <c r="C90" s="36" t="s">
        <v>225</v>
      </c>
      <c r="D90" s="105" t="s">
        <v>88</v>
      </c>
      <c r="E90" s="26">
        <v>972</v>
      </c>
      <c r="F90" s="27">
        <v>17055.5</v>
      </c>
      <c r="G90" s="32">
        <v>51197.75</v>
      </c>
      <c r="H90" s="4">
        <v>3069.99</v>
      </c>
      <c r="I90" s="4">
        <v>26606.682000000001</v>
      </c>
      <c r="J90" s="72">
        <v>50399.002500000002</v>
      </c>
      <c r="K90" s="42" t="s">
        <v>167</v>
      </c>
      <c r="L90" s="65" t="s">
        <v>136</v>
      </c>
    </row>
    <row r="91" spans="1:12" ht="24.75" x14ac:dyDescent="0.5">
      <c r="A91" s="37">
        <v>89</v>
      </c>
      <c r="B91" s="64" t="s">
        <v>260</v>
      </c>
      <c r="C91" s="36" t="s">
        <v>226</v>
      </c>
      <c r="D91" s="105" t="s">
        <v>88</v>
      </c>
      <c r="E91" s="26">
        <v>55</v>
      </c>
      <c r="F91" s="26">
        <v>962</v>
      </c>
      <c r="G91" s="32">
        <v>8528.1299999999992</v>
      </c>
      <c r="H91" s="4">
        <v>173.16</v>
      </c>
      <c r="I91" s="4">
        <v>1500.8220000000001</v>
      </c>
      <c r="J91" s="72">
        <v>2842.71</v>
      </c>
      <c r="K91" s="42" t="s">
        <v>167</v>
      </c>
      <c r="L91" s="65" t="s">
        <v>136</v>
      </c>
    </row>
    <row r="92" spans="1:12" ht="24.75" x14ac:dyDescent="0.5">
      <c r="A92" s="37">
        <v>90</v>
      </c>
      <c r="B92" s="64" t="s">
        <v>182</v>
      </c>
      <c r="C92" s="36" t="s">
        <v>203</v>
      </c>
      <c r="D92" s="105" t="s">
        <v>88</v>
      </c>
      <c r="E92" s="26">
        <v>2099</v>
      </c>
      <c r="F92" s="26">
        <v>36834</v>
      </c>
      <c r="G92" s="32">
        <v>326533.40999999997</v>
      </c>
      <c r="H92" s="4">
        <v>6630.12</v>
      </c>
      <c r="I92" s="4">
        <v>57461.142</v>
      </c>
      <c r="J92" s="72">
        <v>108844.47</v>
      </c>
      <c r="K92" s="42" t="s">
        <v>167</v>
      </c>
      <c r="L92" s="65" t="s">
        <v>136</v>
      </c>
    </row>
    <row r="93" spans="1:12" ht="21" x14ac:dyDescent="0.25">
      <c r="A93" s="37">
        <v>91</v>
      </c>
      <c r="B93" s="58" t="s">
        <v>269</v>
      </c>
      <c r="C93" s="58" t="s">
        <v>92</v>
      </c>
      <c r="D93" s="60" t="s">
        <v>88</v>
      </c>
      <c r="E93" s="16">
        <v>558</v>
      </c>
      <c r="F93" s="16">
        <v>10175</v>
      </c>
      <c r="G93" s="16">
        <v>90201.38</v>
      </c>
      <c r="H93" s="4">
        <v>1831.5</v>
      </c>
      <c r="I93" s="4">
        <v>15873</v>
      </c>
      <c r="J93" s="72">
        <v>30067.13</v>
      </c>
      <c r="K93" s="42" t="s">
        <v>167</v>
      </c>
      <c r="L93" s="29" t="s">
        <v>98</v>
      </c>
    </row>
    <row r="94" spans="1:12" ht="21" x14ac:dyDescent="0.25">
      <c r="A94" s="37">
        <v>92</v>
      </c>
      <c r="B94" s="58" t="s">
        <v>99</v>
      </c>
      <c r="C94" s="58" t="s">
        <v>100</v>
      </c>
      <c r="D94" s="60" t="s">
        <v>101</v>
      </c>
      <c r="E94" s="61">
        <v>1747</v>
      </c>
      <c r="F94" s="62">
        <v>30925</v>
      </c>
      <c r="G94" s="72">
        <v>274150.13</v>
      </c>
      <c r="H94" s="4">
        <v>5566.5</v>
      </c>
      <c r="I94" s="4">
        <v>48243</v>
      </c>
      <c r="J94" s="72">
        <v>91383.38</v>
      </c>
      <c r="K94" s="42" t="s">
        <v>167</v>
      </c>
      <c r="L94" s="29" t="s">
        <v>98</v>
      </c>
    </row>
    <row r="95" spans="1:12" ht="24.75" x14ac:dyDescent="0.25">
      <c r="A95" s="37">
        <v>93</v>
      </c>
      <c r="B95" s="46" t="s">
        <v>10</v>
      </c>
      <c r="C95" s="46" t="s">
        <v>8</v>
      </c>
      <c r="D95" s="100" t="s">
        <v>9</v>
      </c>
      <c r="E95" s="26">
        <v>780</v>
      </c>
      <c r="F95" s="26">
        <v>13856</v>
      </c>
      <c r="G95" s="32">
        <v>122833.44</v>
      </c>
      <c r="H95" s="4">
        <v>2494.08</v>
      </c>
      <c r="I95" s="4">
        <v>21615.462</v>
      </c>
      <c r="J95" s="72">
        <v>40944.479999999996</v>
      </c>
      <c r="K95" s="42" t="s">
        <v>167</v>
      </c>
      <c r="L95" s="3" t="s">
        <v>24</v>
      </c>
    </row>
    <row r="96" spans="1:12" ht="21" x14ac:dyDescent="0.25">
      <c r="A96" s="37">
        <v>94</v>
      </c>
      <c r="B96" s="58" t="s">
        <v>97</v>
      </c>
      <c r="C96" s="58" t="s">
        <v>92</v>
      </c>
      <c r="D96" s="60" t="s">
        <v>88</v>
      </c>
      <c r="E96" s="16">
        <v>219</v>
      </c>
      <c r="F96" s="16">
        <v>3730</v>
      </c>
      <c r="G96" s="16">
        <v>33066.449999999997</v>
      </c>
      <c r="H96" s="4">
        <v>671.4</v>
      </c>
      <c r="I96" s="4">
        <v>5818.8</v>
      </c>
      <c r="J96" s="72">
        <v>11022.15</v>
      </c>
      <c r="K96" s="42" t="s">
        <v>167</v>
      </c>
      <c r="L96" s="29" t="s">
        <v>98</v>
      </c>
    </row>
    <row r="97" spans="1:12" ht="24.75" x14ac:dyDescent="0.5">
      <c r="A97" s="37">
        <v>95</v>
      </c>
      <c r="B97" s="25" t="s">
        <v>163</v>
      </c>
      <c r="C97" s="25" t="s">
        <v>164</v>
      </c>
      <c r="D97" s="106" t="s">
        <v>101</v>
      </c>
      <c r="E97" s="66">
        <v>2001</v>
      </c>
      <c r="F97" s="66">
        <v>34421</v>
      </c>
      <c r="G97" s="67">
        <v>305143</v>
      </c>
      <c r="H97" s="4">
        <v>6196.2370000000001</v>
      </c>
      <c r="I97" s="4">
        <v>53696.959999999999</v>
      </c>
      <c r="J97" s="72">
        <v>101715</v>
      </c>
      <c r="K97" s="42" t="s">
        <v>167</v>
      </c>
      <c r="L97" s="65" t="s">
        <v>83</v>
      </c>
    </row>
    <row r="98" spans="1:12" ht="21" x14ac:dyDescent="0.25">
      <c r="A98" s="37">
        <v>96</v>
      </c>
      <c r="B98" s="58" t="s">
        <v>89</v>
      </c>
      <c r="C98" s="58" t="s">
        <v>87</v>
      </c>
      <c r="D98" s="60" t="s">
        <v>88</v>
      </c>
      <c r="E98" s="59">
        <v>836</v>
      </c>
      <c r="F98" s="16">
        <v>15360</v>
      </c>
      <c r="G98" s="16">
        <v>136166.39999999999</v>
      </c>
      <c r="H98" s="4">
        <v>2764.7999999999997</v>
      </c>
      <c r="I98" s="4">
        <v>23961.600000000002</v>
      </c>
      <c r="J98" s="72">
        <v>45388.800000000003</v>
      </c>
      <c r="K98" s="42" t="s">
        <v>167</v>
      </c>
      <c r="L98" s="29" t="s">
        <v>98</v>
      </c>
    </row>
    <row r="99" spans="1:12" ht="21" x14ac:dyDescent="0.25">
      <c r="A99" s="37">
        <v>97</v>
      </c>
      <c r="B99" s="58" t="s">
        <v>90</v>
      </c>
      <c r="C99" s="58" t="s">
        <v>87</v>
      </c>
      <c r="D99" s="60" t="s">
        <v>88</v>
      </c>
      <c r="E99" s="16">
        <v>380</v>
      </c>
      <c r="F99" s="16">
        <v>6170</v>
      </c>
      <c r="G99" s="16">
        <v>54697.05</v>
      </c>
      <c r="H99" s="4">
        <v>1110.5999999999999</v>
      </c>
      <c r="I99" s="4">
        <v>9625.2000000000007</v>
      </c>
      <c r="J99" s="72">
        <v>18232.349999999999</v>
      </c>
      <c r="K99" s="42" t="s">
        <v>167</v>
      </c>
      <c r="L99" s="29" t="s">
        <v>98</v>
      </c>
    </row>
    <row r="100" spans="1:12" ht="24.75" x14ac:dyDescent="0.5">
      <c r="A100" s="37">
        <v>98</v>
      </c>
      <c r="B100" s="46" t="s">
        <v>157</v>
      </c>
      <c r="C100" s="25" t="s">
        <v>85</v>
      </c>
      <c r="D100" s="106" t="s">
        <v>13</v>
      </c>
      <c r="E100" s="66">
        <v>487</v>
      </c>
      <c r="F100" s="66">
        <v>8492</v>
      </c>
      <c r="G100" s="67">
        <v>75282</v>
      </c>
      <c r="H100" s="4">
        <v>1529.0170000000001</v>
      </c>
      <c r="I100" s="4">
        <v>13247.720000000001</v>
      </c>
      <c r="J100" s="72">
        <v>25094</v>
      </c>
      <c r="K100" s="42" t="s">
        <v>167</v>
      </c>
      <c r="L100" s="65" t="s">
        <v>83</v>
      </c>
    </row>
    <row r="101" spans="1:12" ht="24.75" x14ac:dyDescent="0.5">
      <c r="A101" s="37">
        <v>99</v>
      </c>
      <c r="B101" s="64" t="s">
        <v>247</v>
      </c>
      <c r="C101" s="36" t="s">
        <v>228</v>
      </c>
      <c r="D101" s="105" t="s">
        <v>137</v>
      </c>
      <c r="E101" s="26">
        <v>525</v>
      </c>
      <c r="F101" s="26">
        <v>8995</v>
      </c>
      <c r="G101" s="32">
        <v>79740.679999999993</v>
      </c>
      <c r="H101" s="4">
        <v>1619.1</v>
      </c>
      <c r="I101" s="4">
        <v>14032.302000000001</v>
      </c>
      <c r="J101" s="72">
        <v>26580.23</v>
      </c>
      <c r="K101" s="42" t="s">
        <v>167</v>
      </c>
      <c r="L101" s="65" t="s">
        <v>136</v>
      </c>
    </row>
    <row r="102" spans="1:12" ht="24.75" x14ac:dyDescent="0.5">
      <c r="A102" s="37">
        <v>100</v>
      </c>
      <c r="B102" s="64" t="s">
        <v>262</v>
      </c>
      <c r="C102" s="36" t="s">
        <v>225</v>
      </c>
      <c r="D102" s="105" t="s">
        <v>88</v>
      </c>
      <c r="E102" s="26">
        <v>1470</v>
      </c>
      <c r="F102" s="26">
        <v>25728</v>
      </c>
      <c r="G102" s="32">
        <v>228078.72</v>
      </c>
      <c r="H102" s="4">
        <v>4631.04</v>
      </c>
      <c r="I102" s="4">
        <v>40135.781999999999</v>
      </c>
      <c r="J102" s="72">
        <v>76026.240000000005</v>
      </c>
      <c r="K102" s="42" t="s">
        <v>167</v>
      </c>
      <c r="L102" s="65" t="s">
        <v>136</v>
      </c>
    </row>
    <row r="103" spans="1:12" ht="24.75" x14ac:dyDescent="0.5">
      <c r="A103" s="37">
        <v>101</v>
      </c>
      <c r="B103" s="64" t="s">
        <v>185</v>
      </c>
      <c r="C103" s="36" t="s">
        <v>223</v>
      </c>
      <c r="D103" s="105" t="s">
        <v>88</v>
      </c>
      <c r="E103" s="26">
        <v>1578</v>
      </c>
      <c r="F103" s="26">
        <v>27564</v>
      </c>
      <c r="G103" s="32">
        <v>244354.86</v>
      </c>
      <c r="H103" s="4">
        <v>4961.5199999999995</v>
      </c>
      <c r="I103" s="4">
        <v>42999.942000000003</v>
      </c>
      <c r="J103" s="72">
        <v>81451.62</v>
      </c>
      <c r="K103" s="42" t="s">
        <v>167</v>
      </c>
      <c r="L103" s="65" t="s">
        <v>136</v>
      </c>
    </row>
    <row r="104" spans="1:12" ht="21" x14ac:dyDescent="0.25">
      <c r="A104" s="37">
        <v>102</v>
      </c>
      <c r="B104" s="58" t="s">
        <v>96</v>
      </c>
      <c r="C104" s="58" t="s">
        <v>92</v>
      </c>
      <c r="D104" s="60" t="s">
        <v>88</v>
      </c>
      <c r="E104" s="16">
        <v>1320</v>
      </c>
      <c r="F104" s="16">
        <v>24135</v>
      </c>
      <c r="G104" s="16">
        <v>213956.8</v>
      </c>
      <c r="H104" s="4">
        <v>4344.3</v>
      </c>
      <c r="I104" s="4">
        <v>37650.6</v>
      </c>
      <c r="J104" s="72">
        <v>71318.929999999993</v>
      </c>
      <c r="K104" s="42" t="s">
        <v>167</v>
      </c>
      <c r="L104" s="29" t="s">
        <v>98</v>
      </c>
    </row>
    <row r="105" spans="1:12" ht="21" x14ac:dyDescent="0.25">
      <c r="A105" s="37">
        <v>103</v>
      </c>
      <c r="B105" s="58" t="s">
        <v>105</v>
      </c>
      <c r="C105" s="58" t="s">
        <v>104</v>
      </c>
      <c r="D105" s="60" t="s">
        <v>101</v>
      </c>
      <c r="E105" s="61">
        <v>2300</v>
      </c>
      <c r="F105" s="62">
        <v>41530</v>
      </c>
      <c r="G105" s="92">
        <v>368163.45</v>
      </c>
      <c r="H105" s="4">
        <v>7475.4</v>
      </c>
      <c r="I105" s="4">
        <v>64786.8</v>
      </c>
      <c r="J105" s="72">
        <v>122721.15</v>
      </c>
      <c r="K105" s="42" t="s">
        <v>167</v>
      </c>
      <c r="L105" s="29" t="s">
        <v>98</v>
      </c>
    </row>
    <row r="106" spans="1:12" ht="21" x14ac:dyDescent="0.25">
      <c r="A106" s="37">
        <v>104</v>
      </c>
      <c r="B106" s="58" t="s">
        <v>86</v>
      </c>
      <c r="C106" s="58" t="s">
        <v>87</v>
      </c>
      <c r="D106" s="60" t="s">
        <v>88</v>
      </c>
      <c r="E106" s="16">
        <v>1356</v>
      </c>
      <c r="F106" s="16">
        <v>24915</v>
      </c>
      <c r="G106" s="16">
        <v>220871.5</v>
      </c>
      <c r="H106" s="4">
        <v>4484.7</v>
      </c>
      <c r="I106" s="4">
        <v>38867.4</v>
      </c>
      <c r="J106" s="72">
        <v>73623.83</v>
      </c>
      <c r="K106" s="42" t="s">
        <v>167</v>
      </c>
      <c r="L106" s="29" t="s">
        <v>98</v>
      </c>
    </row>
    <row r="107" spans="1:12" ht="24.75" x14ac:dyDescent="0.5">
      <c r="A107" s="37">
        <v>105</v>
      </c>
      <c r="B107" s="64" t="s">
        <v>265</v>
      </c>
      <c r="C107" s="36" t="s">
        <v>228</v>
      </c>
      <c r="D107" s="105" t="s">
        <v>137</v>
      </c>
      <c r="E107" s="26">
        <v>932</v>
      </c>
      <c r="F107" s="26">
        <v>15973</v>
      </c>
      <c r="G107" s="32">
        <v>141600.65</v>
      </c>
      <c r="H107" s="4">
        <v>2875.14</v>
      </c>
      <c r="I107" s="4">
        <v>24917.982</v>
      </c>
      <c r="J107" s="72">
        <v>47200.22</v>
      </c>
      <c r="K107" s="42" t="s">
        <v>167</v>
      </c>
      <c r="L107" s="65" t="s">
        <v>136</v>
      </c>
    </row>
    <row r="108" spans="1:12" ht="24.75" x14ac:dyDescent="0.5">
      <c r="A108" s="37">
        <v>106</v>
      </c>
      <c r="B108" s="64" t="s">
        <v>266</v>
      </c>
      <c r="C108" s="36" t="s">
        <v>225</v>
      </c>
      <c r="D108" s="105" t="s">
        <v>88</v>
      </c>
      <c r="E108" s="26">
        <v>403</v>
      </c>
      <c r="F108" s="26">
        <v>7022</v>
      </c>
      <c r="G108" s="32">
        <v>62250.03</v>
      </c>
      <c r="H108" s="4">
        <v>1263.96</v>
      </c>
      <c r="I108" s="4">
        <v>10954.422</v>
      </c>
      <c r="J108" s="72">
        <v>20750.009999999998</v>
      </c>
      <c r="K108" s="42" t="s">
        <v>167</v>
      </c>
      <c r="L108" s="65" t="s">
        <v>136</v>
      </c>
    </row>
    <row r="109" spans="1:12" ht="24.75" x14ac:dyDescent="0.5">
      <c r="A109" s="37">
        <v>107</v>
      </c>
      <c r="B109" s="64" t="s">
        <v>138</v>
      </c>
      <c r="C109" s="36" t="s">
        <v>228</v>
      </c>
      <c r="D109" s="105" t="s">
        <v>137</v>
      </c>
      <c r="E109" s="26">
        <v>368</v>
      </c>
      <c r="F109" s="26">
        <v>6307</v>
      </c>
      <c r="G109" s="32">
        <v>55911.56</v>
      </c>
      <c r="H109" s="4">
        <v>1135.26</v>
      </c>
      <c r="I109" s="4">
        <v>9839.0220000000008</v>
      </c>
      <c r="J109" s="72">
        <v>18637.185000000001</v>
      </c>
      <c r="K109" s="42" t="s">
        <v>167</v>
      </c>
      <c r="L109" s="65" t="s">
        <v>136</v>
      </c>
    </row>
    <row r="110" spans="1:12" ht="24.75" x14ac:dyDescent="0.25">
      <c r="A110" s="37">
        <v>108</v>
      </c>
      <c r="B110" s="31" t="s">
        <v>129</v>
      </c>
      <c r="C110" s="31" t="s">
        <v>130</v>
      </c>
      <c r="D110" s="104" t="s">
        <v>131</v>
      </c>
      <c r="E110" s="26">
        <v>398</v>
      </c>
      <c r="F110" s="26">
        <v>7140</v>
      </c>
      <c r="G110" s="32">
        <v>63296.1</v>
      </c>
      <c r="H110" s="4">
        <v>1285.2</v>
      </c>
      <c r="I110" s="4">
        <v>11138.502</v>
      </c>
      <c r="J110" s="72">
        <v>21098.7</v>
      </c>
      <c r="K110" s="42" t="s">
        <v>167</v>
      </c>
      <c r="L110" s="29" t="s">
        <v>98</v>
      </c>
    </row>
    <row r="111" spans="1:12" ht="24.75" x14ac:dyDescent="0.5">
      <c r="A111" s="37">
        <v>109</v>
      </c>
      <c r="B111" s="46" t="s">
        <v>7</v>
      </c>
      <c r="C111" s="36" t="s">
        <v>225</v>
      </c>
      <c r="D111" s="105" t="s">
        <v>88</v>
      </c>
      <c r="E111" s="26">
        <v>1091</v>
      </c>
      <c r="F111" s="26">
        <v>19150</v>
      </c>
      <c r="G111" s="32">
        <v>169764.76</v>
      </c>
      <c r="H111" s="4">
        <v>3446.9999999999995</v>
      </c>
      <c r="I111" s="4">
        <v>29874.102000000006</v>
      </c>
      <c r="J111" s="72">
        <v>56588.25</v>
      </c>
      <c r="K111" s="42" t="s">
        <v>167</v>
      </c>
      <c r="L111" s="65" t="s">
        <v>136</v>
      </c>
    </row>
    <row r="112" spans="1:12" ht="24.75" x14ac:dyDescent="0.5">
      <c r="A112" s="37">
        <v>110</v>
      </c>
      <c r="B112" s="64" t="s">
        <v>263</v>
      </c>
      <c r="C112" s="36" t="s">
        <v>227</v>
      </c>
      <c r="D112" s="105" t="s">
        <v>13</v>
      </c>
      <c r="E112" s="26">
        <v>1297</v>
      </c>
      <c r="F112" s="26">
        <v>22872</v>
      </c>
      <c r="G112" s="32">
        <v>202760.28</v>
      </c>
      <c r="H112" s="4">
        <v>4116.96</v>
      </c>
      <c r="I112" s="4">
        <v>35680.421999999999</v>
      </c>
      <c r="J112" s="72">
        <v>67586.759999999995</v>
      </c>
      <c r="K112" s="42" t="s">
        <v>167</v>
      </c>
      <c r="L112" s="65" t="s">
        <v>136</v>
      </c>
    </row>
    <row r="113" spans="1:12" ht="24.75" x14ac:dyDescent="0.5">
      <c r="A113" s="37">
        <v>111</v>
      </c>
      <c r="B113" s="64" t="s">
        <v>186</v>
      </c>
      <c r="C113" s="36" t="s">
        <v>224</v>
      </c>
      <c r="D113" s="105" t="s">
        <v>88</v>
      </c>
      <c r="E113" s="26">
        <v>370</v>
      </c>
      <c r="F113" s="26">
        <v>6464</v>
      </c>
      <c r="G113" s="32">
        <v>57303.360000000001</v>
      </c>
      <c r="H113" s="4">
        <v>1163.52</v>
      </c>
      <c r="I113" s="4">
        <v>10083.942000000001</v>
      </c>
      <c r="J113" s="72">
        <v>19101.12</v>
      </c>
      <c r="K113" s="42" t="s">
        <v>167</v>
      </c>
      <c r="L113" s="65" t="s">
        <v>136</v>
      </c>
    </row>
    <row r="114" spans="1:12" ht="24" x14ac:dyDescent="0.65">
      <c r="A114" s="37">
        <v>112</v>
      </c>
      <c r="B114" s="46" t="s">
        <v>30</v>
      </c>
      <c r="C114" s="30" t="s">
        <v>204</v>
      </c>
      <c r="D114" s="106" t="s">
        <v>28</v>
      </c>
      <c r="E114" s="49">
        <v>851</v>
      </c>
      <c r="F114" s="107">
        <v>14483</v>
      </c>
      <c r="G114" s="49">
        <v>128393</v>
      </c>
      <c r="H114" s="4">
        <v>2607.8609999999999</v>
      </c>
      <c r="I114" s="4">
        <v>22593.712</v>
      </c>
      <c r="J114" s="8">
        <v>42798</v>
      </c>
      <c r="K114" s="42" t="s">
        <v>167</v>
      </c>
      <c r="L114" s="51" t="s">
        <v>25</v>
      </c>
    </row>
    <row r="115" spans="1:12" ht="24.75" x14ac:dyDescent="0.25">
      <c r="A115" s="37">
        <v>113</v>
      </c>
      <c r="B115" s="36" t="s">
        <v>124</v>
      </c>
      <c r="C115" s="36" t="s">
        <v>125</v>
      </c>
      <c r="D115" s="106" t="s">
        <v>221</v>
      </c>
      <c r="E115" s="26">
        <v>2801</v>
      </c>
      <c r="F115" s="27">
        <v>48662.55</v>
      </c>
      <c r="G115" s="26">
        <v>431395</v>
      </c>
      <c r="H115" s="4">
        <v>8760.18</v>
      </c>
      <c r="I115" s="4">
        <v>75913.81</v>
      </c>
      <c r="J115" s="72">
        <v>143799</v>
      </c>
      <c r="K115" s="42" t="s">
        <v>167</v>
      </c>
      <c r="L115" s="29" t="s">
        <v>25</v>
      </c>
    </row>
    <row r="116" spans="1:12" ht="21" x14ac:dyDescent="0.25">
      <c r="A116" s="37">
        <v>114</v>
      </c>
      <c r="B116" s="58" t="s">
        <v>93</v>
      </c>
      <c r="C116" s="58" t="s">
        <v>92</v>
      </c>
      <c r="D116" s="60" t="s">
        <v>88</v>
      </c>
      <c r="E116" s="16">
        <v>957</v>
      </c>
      <c r="F116" s="16">
        <v>16525</v>
      </c>
      <c r="G116" s="16">
        <v>146494.1</v>
      </c>
      <c r="H116" s="4">
        <v>2974.5</v>
      </c>
      <c r="I116" s="4">
        <v>25779</v>
      </c>
      <c r="J116" s="72">
        <v>48831.38</v>
      </c>
      <c r="K116" s="42" t="s">
        <v>167</v>
      </c>
      <c r="L116" s="29" t="s">
        <v>98</v>
      </c>
    </row>
    <row r="117" spans="1:12" ht="21" x14ac:dyDescent="0.25">
      <c r="A117" s="37">
        <v>115</v>
      </c>
      <c r="B117" s="36" t="s">
        <v>119</v>
      </c>
      <c r="C117" s="36" t="s">
        <v>219</v>
      </c>
      <c r="D117" s="101" t="s">
        <v>216</v>
      </c>
      <c r="E117" s="37">
        <v>907</v>
      </c>
      <c r="F117" s="37">
        <f>SUMIF('मिति अनुसारको  खोटो निकासी'!$B$3:$B$206,$B117,'मिति अनुसारको  खोटो निकासी'!$F$3:$F$206)</f>
        <v>14703</v>
      </c>
      <c r="G117" s="37">
        <f>SUMIF('मिति अनुसारको  खोटो निकासी'!$B$3:$B$206,$B117,'मिति अनुसारको  खोटो निकासी'!$G$3:$G$206)</f>
        <v>130343</v>
      </c>
      <c r="H117" s="37">
        <f>SUMIF('मिति अनुसारको  खोटो निकासी'!$B$3:$B$206,$B117,'मिति अनुसारको  खोटो निकासी'!$I$3:$I$206)</f>
        <v>2646.8679999999999</v>
      </c>
      <c r="I117" s="4">
        <v>22936.68</v>
      </c>
      <c r="J117" s="72">
        <v>43448</v>
      </c>
      <c r="K117" s="42" t="s">
        <v>173</v>
      </c>
      <c r="L117" s="29" t="s">
        <v>25</v>
      </c>
    </row>
    <row r="118" spans="1:12" ht="21" x14ac:dyDescent="0.25">
      <c r="A118" s="37">
        <v>116</v>
      </c>
      <c r="B118" s="36" t="s">
        <v>116</v>
      </c>
      <c r="C118" s="36" t="s">
        <v>215</v>
      </c>
      <c r="D118" s="101" t="s">
        <v>216</v>
      </c>
      <c r="E118" s="37">
        <v>1299</v>
      </c>
      <c r="F118" s="37">
        <f>SUMIF('मिति अनुसारको  खोटो निकासी'!$B$3:$B$206,$B118,'मिति अनुसारको  खोटो निकासी'!$F$3:$F$206)</f>
        <v>20968</v>
      </c>
      <c r="G118" s="37">
        <f>SUMIF('मिति अनुसारको  खोटो निकासी'!$B$3:$B$206,$B118,'मिति अनुसारको  खोटो निकासी'!$G$3:$G$206)</f>
        <v>185883</v>
      </c>
      <c r="H118" s="37">
        <f>SUMIF('मिति अनुसारको  खोटो निकासी'!$B$3:$B$206,$B118,'मिति अनुसारको  खोटो निकासी'!$I$3:$I$206)</f>
        <v>3774.5679999999998</v>
      </c>
      <c r="I118" s="4">
        <v>32710.080000000002</v>
      </c>
      <c r="J118" s="72">
        <v>61962</v>
      </c>
      <c r="K118" s="42" t="s">
        <v>173</v>
      </c>
      <c r="L118" s="29" t="s">
        <v>25</v>
      </c>
    </row>
    <row r="119" spans="1:12" ht="24.75" x14ac:dyDescent="0.5">
      <c r="A119" s="37">
        <v>117</v>
      </c>
      <c r="B119" s="46" t="s">
        <v>160</v>
      </c>
      <c r="C119" s="46" t="s">
        <v>121</v>
      </c>
      <c r="D119" s="106" t="s">
        <v>13</v>
      </c>
      <c r="E119" s="66">
        <v>756</v>
      </c>
      <c r="F119" s="37">
        <f>SUMIF('मिति अनुसारको  खोटो निकासी'!$B$3:$B$206,$B119,'मिति अनुसारको  खोटो निकासी'!$F$3:$F$206)</f>
        <v>13191</v>
      </c>
      <c r="G119" s="37">
        <f>SUMIF('मिति अनुसारको  खोटो निकासी'!$B$3:$B$206,$B119,'मिति अनुसारको  खोटो निकासी'!$G$3:$G$206)</f>
        <v>116939</v>
      </c>
      <c r="H119" s="37">
        <f>SUMIF('मिति अनुसारको  खोटो निकासी'!$B$3:$B$206,$B119,'मिति अनुसारको  खोटो निकासी'!$I$3:$I$206)</f>
        <v>2374.837</v>
      </c>
      <c r="I119" s="4">
        <v>20578.16</v>
      </c>
      <c r="J119" s="72">
        <v>38980</v>
      </c>
      <c r="K119" s="42" t="s">
        <v>173</v>
      </c>
      <c r="L119" s="65" t="s">
        <v>83</v>
      </c>
    </row>
    <row r="120" spans="1:12" ht="21" x14ac:dyDescent="0.25">
      <c r="A120" s="37">
        <v>118</v>
      </c>
      <c r="B120" s="36" t="s">
        <v>118</v>
      </c>
      <c r="C120" s="36" t="s">
        <v>219</v>
      </c>
      <c r="D120" s="101" t="s">
        <v>216</v>
      </c>
      <c r="E120" s="37">
        <v>163</v>
      </c>
      <c r="F120" s="37">
        <f>SUMIF('मिति अनुसारको  खोटो निकासी'!$B$3:$B$206,$B120,'मिति अनुसारको  खोटो निकासी'!$F$3:$F$206)</f>
        <v>2696</v>
      </c>
      <c r="G120" s="37">
        <f>SUMIF('मिति अनुसारको  खोटो निकासी'!$B$3:$B$206,$B120,'मिति अनुसारको  खोटो निकासी'!$G$3:$G$206)</f>
        <v>23903</v>
      </c>
      <c r="H120" s="37">
        <f>SUMIF('मिति अनुसारको  खोटो निकासी'!$B$3:$B$206,$B120,'मिति अनुसारको  खोटो निकासी'!$I$3:$I$206)</f>
        <v>485.60799999999995</v>
      </c>
      <c r="I120" s="4">
        <v>4205.76</v>
      </c>
      <c r="J120" s="72">
        <v>7968</v>
      </c>
      <c r="K120" s="42" t="s">
        <v>173</v>
      </c>
      <c r="L120" s="29" t="s">
        <v>25</v>
      </c>
    </row>
    <row r="121" spans="1:12" ht="21" x14ac:dyDescent="0.25">
      <c r="A121" s="37">
        <v>119</v>
      </c>
      <c r="B121" s="36" t="s">
        <v>113</v>
      </c>
      <c r="C121" s="36" t="s">
        <v>188</v>
      </c>
      <c r="D121" s="106" t="s">
        <v>198</v>
      </c>
      <c r="E121" s="37">
        <v>1152</v>
      </c>
      <c r="F121" s="37">
        <f>SUMIF('मिति अनुसारको  खोटो निकासी'!$B$3:$B$206,$B121,'मिति अनुसारको  खोटो निकासी'!$F$3:$F$206)</f>
        <v>18531</v>
      </c>
      <c r="G121" s="37">
        <f>SUMIF('मिति अनुसारको  खोटो निकासी'!$B$3:$B$206,$B121,'मिति अनुसारको  खोटो निकासी'!$G$3:$G$206)</f>
        <v>164280</v>
      </c>
      <c r="H121" s="37">
        <f>SUMIF('मिति अनुसारको  खोटो निकासी'!$B$3:$B$206,$B121,'मिति अनुसारको  खोटो निकासी'!$I$3:$I$206)</f>
        <v>3335.9079999999999</v>
      </c>
      <c r="I121" s="75">
        <v>28908.851999999999</v>
      </c>
      <c r="J121" s="76">
        <v>54761</v>
      </c>
      <c r="K121" s="42" t="s">
        <v>173</v>
      </c>
      <c r="L121" s="29" t="s">
        <v>25</v>
      </c>
    </row>
    <row r="122" spans="1:12" ht="21" x14ac:dyDescent="0.25">
      <c r="A122" s="37">
        <v>120</v>
      </c>
      <c r="B122" s="36" t="s">
        <v>117</v>
      </c>
      <c r="C122" s="36" t="s">
        <v>192</v>
      </c>
      <c r="D122" s="106" t="s">
        <v>199</v>
      </c>
      <c r="E122" s="37">
        <v>848</v>
      </c>
      <c r="F122" s="37">
        <f>SUMIF('मिति अनुसारको  खोटो निकासी'!$B$3:$B$206,$B122,'मिति अनुसारको  खोटो निकासी'!$F$3:$F$206)</f>
        <v>14840</v>
      </c>
      <c r="G122" s="37">
        <f>SUMIF('मिति अनुसारको  खोटो निकासी'!$B$3:$B$206,$B122,'मिति अनुसारको  खोटो निकासी'!$G$3:$G$206)</f>
        <v>131558</v>
      </c>
      <c r="H122" s="37">
        <f>SUMIF('मिति अनुसारको  खोटो निकासी'!$B$3:$B$206,$B122,'मिति अनुसारको  खोटो निकासी'!$I$3:$I$206)</f>
        <v>2673.5279999999998</v>
      </c>
      <c r="I122" s="75">
        <v>23150.400000000001</v>
      </c>
      <c r="J122" s="76">
        <v>43853</v>
      </c>
      <c r="K122" s="42" t="s">
        <v>173</v>
      </c>
      <c r="L122" s="29" t="s">
        <v>25</v>
      </c>
    </row>
    <row r="123" spans="1:12" ht="21" x14ac:dyDescent="0.25">
      <c r="A123" s="37">
        <v>121</v>
      </c>
      <c r="B123" s="46" t="s">
        <v>253</v>
      </c>
      <c r="C123" s="46" t="s">
        <v>121</v>
      </c>
      <c r="D123" s="100" t="s">
        <v>220</v>
      </c>
      <c r="E123" s="49">
        <v>1596</v>
      </c>
      <c r="F123" s="37">
        <f>SUMIF('मिति अनुसारको  खोटो निकासी'!$B$3:$B$206,$B123,'मिति अनुसारको  खोटो निकासी'!$F$3:$F$206)</f>
        <v>27132</v>
      </c>
      <c r="G123" s="37">
        <f>SUMIF('मिति अनुसारको  खोटो निकासी'!$B$3:$B$206,$B123,'मिति अनुसारको  खोटो निकासी'!$G$3:$G$206)</f>
        <v>244188</v>
      </c>
      <c r="H123" s="37">
        <f>SUMIF('मिति अनुसारको  खोटो निकासी'!$B$3:$B$206,$B123,'मिति अनुसारको  खोटो निकासी'!$I$3:$I$206)</f>
        <v>4884.22</v>
      </c>
      <c r="I123" s="4">
        <v>42326.239999999998</v>
      </c>
      <c r="J123" s="72">
        <v>81396</v>
      </c>
      <c r="K123" s="42" t="s">
        <v>173</v>
      </c>
      <c r="L123" s="29" t="s">
        <v>123</v>
      </c>
    </row>
    <row r="124" spans="1:12" ht="21" x14ac:dyDescent="0.25">
      <c r="A124" s="37">
        <v>122</v>
      </c>
      <c r="B124" s="46" t="s">
        <v>120</v>
      </c>
      <c r="C124" s="46" t="s">
        <v>121</v>
      </c>
      <c r="D124" s="100" t="s">
        <v>220</v>
      </c>
      <c r="E124" s="49">
        <v>307</v>
      </c>
      <c r="F124" s="37">
        <f>SUMIF('मिति अनुसारको  खोटो निकासी'!$B$3:$B$206,$B124,'मिति अनुसारको  खोटो निकासी'!$F$3:$F$206)</f>
        <v>5219</v>
      </c>
      <c r="G124" s="37">
        <f>SUMIF('मिति अनुसारको  खोटो निकासी'!$B$3:$B$206,$B124,'मिति अनुसारको  खोटो निकासी'!$G$3:$G$206)</f>
        <v>46971</v>
      </c>
      <c r="H124" s="37">
        <f>SUMIF('मिति अनुसारको  खोटो निकासी'!$B$3:$B$206,$B124,'मिति अनुसारको  खोटो निकासी'!$I$3:$I$206)</f>
        <v>939.88</v>
      </c>
      <c r="I124" s="4">
        <v>8141.96</v>
      </c>
      <c r="J124" s="72">
        <v>15657</v>
      </c>
      <c r="K124" s="42" t="s">
        <v>173</v>
      </c>
      <c r="L124" s="29" t="s">
        <v>123</v>
      </c>
    </row>
    <row r="125" spans="1:12" ht="24.75" x14ac:dyDescent="0.5">
      <c r="A125" s="37">
        <v>123</v>
      </c>
      <c r="B125" s="46" t="s">
        <v>254</v>
      </c>
      <c r="C125" s="64" t="s">
        <v>240</v>
      </c>
      <c r="D125" s="105" t="s">
        <v>49</v>
      </c>
      <c r="E125" s="26">
        <v>669</v>
      </c>
      <c r="F125" s="37">
        <f>SUMIF('मिति अनुसारको  खोटो निकासी'!$B$3:$B$206,$B125,'मिति अनुसारको  खोटो निकासी'!$F$3:$F$206)</f>
        <v>11375</v>
      </c>
      <c r="G125" s="37">
        <f>SUMIF('मिति अनुसारको  खोटो निकासी'!$B$3:$B$206,$B125,'मिति अनुसारको  खोटो निकासी'!$G$3:$G$206)</f>
        <v>100839.38</v>
      </c>
      <c r="H125" s="37">
        <f>SUMIF('मिति अनुसारको  खोटो निकासी'!$B$3:$B$206,$B125,'मिति अनुसारको  खोटो निकासी'!$I$3:$I$206)</f>
        <v>2047.5</v>
      </c>
      <c r="I125" s="4">
        <v>17745.150000000001</v>
      </c>
      <c r="J125" s="72">
        <v>33613.360000000001</v>
      </c>
      <c r="K125" s="42" t="s">
        <v>173</v>
      </c>
      <c r="L125" s="65" t="s">
        <v>136</v>
      </c>
    </row>
    <row r="126" spans="1:12" ht="21" x14ac:dyDescent="0.25">
      <c r="A126" s="37">
        <v>124</v>
      </c>
      <c r="B126" s="36" t="s">
        <v>114</v>
      </c>
      <c r="C126" s="36" t="s">
        <v>188</v>
      </c>
      <c r="D126" s="106" t="s">
        <v>198</v>
      </c>
      <c r="E126" s="37">
        <v>1198</v>
      </c>
      <c r="F126" s="37">
        <f>SUMIF('मिति अनुसारको  खोटो निकासी'!$B$3:$B$206,$B126,'मिति अनुसारको  खोटो निकासी'!$F$3:$F$206)</f>
        <v>18755.099999999999</v>
      </c>
      <c r="G126" s="37">
        <f>SUMIF('मिति अनुसारको  खोटो निकासी'!$B$3:$B$206,$B126,'मिति अनुसारको  खोटो निकासी'!$G$3:$G$206)</f>
        <v>166263</v>
      </c>
      <c r="H126" s="37">
        <f>SUMIF('मिति अनुसारको  खोटो निकासी'!$B$3:$B$206,$B126,'मिति अनुसारको  खोटो निकासी'!$I$3:$I$206)</f>
        <v>3378.2460000000001</v>
      </c>
      <c r="I126" s="75">
        <v>29257.956000000006</v>
      </c>
      <c r="J126" s="76">
        <v>55422</v>
      </c>
      <c r="K126" s="42" t="s">
        <v>173</v>
      </c>
      <c r="L126" s="29" t="s">
        <v>25</v>
      </c>
    </row>
    <row r="127" spans="1:12" ht="24.75" x14ac:dyDescent="0.5">
      <c r="A127" s="37">
        <v>125</v>
      </c>
      <c r="B127" s="46" t="s">
        <v>162</v>
      </c>
      <c r="C127" s="46" t="s">
        <v>121</v>
      </c>
      <c r="D127" s="106" t="s">
        <v>13</v>
      </c>
      <c r="E127" s="66">
        <v>800</v>
      </c>
      <c r="F127" s="37">
        <f>SUMIF('मिति अनुसारको  खोटो निकासी'!$B$3:$B$206,$B127,'मिति अनुसारको  खोटो निकासी'!$F$3:$F$206)</f>
        <v>13946</v>
      </c>
      <c r="G127" s="37">
        <f>SUMIF('मिति अनुसारको  खोटो निकासी'!$B$3:$B$206,$B127,'मिति अनुसारको  खोटो निकासी'!$G$3:$G$206)</f>
        <v>123632</v>
      </c>
      <c r="H127" s="37">
        <f>SUMIF('मिति अनुसारको  खोटो निकासी'!$B$3:$B$206,$B127,'मिति अनुसारको  खोटो निकासी'!$I$3:$I$206)</f>
        <v>2510.7369999999996</v>
      </c>
      <c r="I127" s="4">
        <v>21755.960000000003</v>
      </c>
      <c r="J127" s="72">
        <v>41211</v>
      </c>
      <c r="K127" s="42" t="s">
        <v>173</v>
      </c>
      <c r="L127" s="65" t="s">
        <v>83</v>
      </c>
    </row>
    <row r="128" spans="1:12" ht="21" x14ac:dyDescent="0.25">
      <c r="A128" s="37">
        <v>126</v>
      </c>
      <c r="B128" s="15" t="s">
        <v>77</v>
      </c>
      <c r="C128" s="70" t="s">
        <v>78</v>
      </c>
      <c r="D128" s="70" t="s">
        <v>205</v>
      </c>
      <c r="E128" s="14">
        <v>1019</v>
      </c>
      <c r="F128" s="37">
        <f>SUMIF('मिति अनुसारको  खोटो निकासी'!$B$3:$B$206,$B128,'मिति अनुसारको  खोटो निकासी'!$F$3:$F$206)</f>
        <v>18839.8</v>
      </c>
      <c r="G128" s="37">
        <f>SUMIF('मिति अनुसारको  खोटो निकासी'!$B$3:$B$206,$B128,'मिति अनुसारको  खोटो निकासी'!$G$3:$G$206)</f>
        <v>167015</v>
      </c>
      <c r="H128" s="37">
        <f>SUMIF('मिति अनुसारको  खोटो निकासी'!$B$3:$B$206,$B128,'मिति अनुसारको  खोटो निकासी'!$I$3:$I$206)</f>
        <v>3391.8019999999992</v>
      </c>
      <c r="I128" s="4">
        <v>29390.178</v>
      </c>
      <c r="J128" s="72">
        <v>55672</v>
      </c>
      <c r="K128" s="42" t="s">
        <v>173</v>
      </c>
      <c r="L128" s="29" t="s">
        <v>25</v>
      </c>
    </row>
    <row r="129" spans="1:13" ht="24.75" x14ac:dyDescent="0.5">
      <c r="A129" s="37">
        <v>127</v>
      </c>
      <c r="B129" s="46" t="s">
        <v>161</v>
      </c>
      <c r="C129" s="46" t="s">
        <v>121</v>
      </c>
      <c r="D129" s="106" t="s">
        <v>13</v>
      </c>
      <c r="E129" s="66">
        <v>1406</v>
      </c>
      <c r="F129" s="37">
        <f>SUMIF('मिति अनुसारको  खोटो निकासी'!$B$3:$B$206,$B129,'मिति अनुसारको  खोटो निकासी'!$F$3:$F$206)</f>
        <v>24504</v>
      </c>
      <c r="G129" s="37">
        <f>SUMIF('मिति अनुसारको  खोटो निकासी'!$B$3:$B$206,$B129,'मिति अनुसारको  खोटो निकासी'!$G$3:$G$206)</f>
        <v>217228</v>
      </c>
      <c r="H129" s="37">
        <f>SUMIF('मिति अनुसारको  खोटो निकासी'!$B$3:$B$206,$B129,'मिति अनुसारको  खोटो निकासी'!$I$3:$I$206)</f>
        <v>4411.1770000000006</v>
      </c>
      <c r="I129" s="4">
        <v>38226.439999999995</v>
      </c>
      <c r="J129" s="72">
        <v>72410</v>
      </c>
      <c r="K129" s="42" t="s">
        <v>173</v>
      </c>
      <c r="L129" s="65" t="s">
        <v>83</v>
      </c>
    </row>
    <row r="130" spans="1:13" ht="21" x14ac:dyDescent="0.25">
      <c r="A130" s="37">
        <v>128</v>
      </c>
      <c r="B130" s="36" t="s">
        <v>111</v>
      </c>
      <c r="C130" s="36" t="s">
        <v>193</v>
      </c>
      <c r="D130" s="106" t="s">
        <v>200</v>
      </c>
      <c r="E130" s="37">
        <v>709</v>
      </c>
      <c r="F130" s="37">
        <f>SUMIF('मिति अनुसारको  खोटो निकासी'!$B$3:$B$206,$B130,'मिति अनुसारको  खोटो निकासी'!$F$3:$F$206)</f>
        <v>12553</v>
      </c>
      <c r="G130" s="37">
        <f>SUMIF('मिति अनुसारको  खोटो निकासी'!$B$3:$B$206,$B130,'मिति अनुसारको  खोटो निकासी'!$G$3:$G$206)</f>
        <v>111284</v>
      </c>
      <c r="H130" s="37">
        <f>SUMIF('मिति अनुसारको  खोटो निकासी'!$B$3:$B$206,$B130,'मिति अनुसारको  खोटो निकासी'!$I$3:$I$206)</f>
        <v>2259.8679999999999</v>
      </c>
      <c r="I130" s="79">
        <v>19582.68</v>
      </c>
      <c r="J130" s="99">
        <v>37096</v>
      </c>
      <c r="K130" s="42" t="s">
        <v>173</v>
      </c>
      <c r="L130" s="29" t="s">
        <v>25</v>
      </c>
    </row>
    <row r="131" spans="1:13" ht="21" x14ac:dyDescent="0.25">
      <c r="A131" s="37">
        <v>129</v>
      </c>
      <c r="B131" s="15" t="s">
        <v>79</v>
      </c>
      <c r="C131" s="70" t="s">
        <v>80</v>
      </c>
      <c r="D131" s="70" t="s">
        <v>205</v>
      </c>
      <c r="E131" s="14">
        <v>124</v>
      </c>
      <c r="F131" s="37">
        <f>SUMIF('मिति अनुसारको  खोटो निकासी'!$B$3:$B$206,$B131,'मिति अनुसारको  खोटो निकासी'!$F$3:$F$206)</f>
        <v>2046</v>
      </c>
      <c r="G131" s="37">
        <f>SUMIF('मिति अनुसारको  खोटो निकासी'!$B$3:$B$206,$B131,'मिति अनुसारको  खोटो निकासी'!$G$3:$G$206)</f>
        <v>18138</v>
      </c>
      <c r="H131" s="37">
        <f>SUMIF('मिति अनुसारको  खोटो निकासी'!$B$3:$B$206,$B131,'मिति अनुसारको  खोटो निकासी'!$I$3:$I$206)</f>
        <v>368.91799999999995</v>
      </c>
      <c r="I131" s="4">
        <v>3191.8500000000004</v>
      </c>
      <c r="J131" s="72">
        <v>6046</v>
      </c>
      <c r="K131" s="42" t="s">
        <v>173</v>
      </c>
      <c r="L131" s="29" t="s">
        <v>25</v>
      </c>
    </row>
    <row r="132" spans="1:13" ht="21" x14ac:dyDescent="0.25">
      <c r="A132" s="37">
        <v>130</v>
      </c>
      <c r="B132" s="36" t="s">
        <v>189</v>
      </c>
      <c r="C132" s="36" t="s">
        <v>187</v>
      </c>
      <c r="D132" s="106" t="s">
        <v>197</v>
      </c>
      <c r="E132" s="37">
        <v>661</v>
      </c>
      <c r="F132" s="37">
        <f>SUMIF('मिति अनुसारको  खोटो निकासी'!$B$3:$B$206,$B132,'मिति अनुसारको  खोटो निकासी'!$F$3:$F$206)</f>
        <v>10759</v>
      </c>
      <c r="G132" s="37">
        <f>SUMIF('मिति अनुसारको  खोटो निकासी'!$B$3:$B$206,$B132,'मिति अनुसारको  खोटो निकासी'!$G$3:$G$206)</f>
        <v>95380</v>
      </c>
      <c r="H132" s="37">
        <f>SUMIF('मिति अनुसारको  खोटो निकासी'!$B$3:$B$206,$B132,'मिति अनुसारको  खोटो निकासी'!$I$3:$I$206)</f>
        <v>1936.9479999999999</v>
      </c>
      <c r="I132" s="75">
        <v>16784.04</v>
      </c>
      <c r="J132" s="76">
        <v>31794</v>
      </c>
      <c r="K132" s="42" t="s">
        <v>173</v>
      </c>
      <c r="L132" s="29" t="s">
        <v>25</v>
      </c>
    </row>
    <row r="133" spans="1:13" ht="21" x14ac:dyDescent="0.25">
      <c r="A133" s="37">
        <v>131</v>
      </c>
      <c r="B133" s="36" t="s">
        <v>190</v>
      </c>
      <c r="C133" s="36" t="s">
        <v>191</v>
      </c>
      <c r="D133" s="106" t="s">
        <v>197</v>
      </c>
      <c r="E133" s="37">
        <v>697</v>
      </c>
      <c r="F133" s="37">
        <f>SUMIF('मिति अनुसारको  खोटो निकासी'!$B$3:$B$206,$B133,'मिति अनुसारको  खोटो निकासी'!$F$3:$F$206)</f>
        <v>11321.2</v>
      </c>
      <c r="G133" s="37">
        <f>SUMIF('मिति अनुसारको  खोटो निकासी'!$B$3:$B$206,$B133,'मिति अनुसारको  खोटो निकासी'!$G$3:$G$206)</f>
        <v>100359</v>
      </c>
      <c r="H133" s="37">
        <f>SUMIF('मिति अनुसारको  खोटो निकासी'!$B$3:$B$206,$B133,'मिति अनुसारको  खोटो निकासी'!$I$3:$I$206)</f>
        <v>2038.1439999999998</v>
      </c>
      <c r="I133" s="79">
        <v>17661.072</v>
      </c>
      <c r="J133" s="99">
        <v>33454</v>
      </c>
      <c r="K133" s="42" t="s">
        <v>173</v>
      </c>
      <c r="L133" s="29" t="s">
        <v>25</v>
      </c>
    </row>
    <row r="134" spans="1:13" ht="21" x14ac:dyDescent="0.25">
      <c r="A134" s="37">
        <v>132</v>
      </c>
      <c r="B134" s="36" t="s">
        <v>112</v>
      </c>
      <c r="C134" s="36" t="s">
        <v>213</v>
      </c>
      <c r="D134" s="101" t="s">
        <v>214</v>
      </c>
      <c r="E134" s="37">
        <v>516</v>
      </c>
      <c r="F134" s="37">
        <f>SUMIF('मिति अनुसारको  खोटो निकासी'!$B$3:$B$206,$B134,'मिति अनुसारको  खोटो निकासी'!$F$3:$F$206)</f>
        <v>8333</v>
      </c>
      <c r="G134" s="37">
        <f>SUMIF('मिति अनुसारको  खोटो निकासी'!$B$3:$B$206,$B134,'मिति अनुसारको  खोटो निकासी'!$G$3:$G$206)</f>
        <v>73870</v>
      </c>
      <c r="H134" s="37">
        <f>SUMIF('मिति अनुसारको  खोटो निकासी'!$B$3:$B$206,$B134,'मिति अनुसारको  खोटो निकासी'!$I$3:$I$206)</f>
        <v>1500.268</v>
      </c>
      <c r="I134" s="4">
        <v>12999.48</v>
      </c>
      <c r="J134" s="72">
        <v>24624</v>
      </c>
      <c r="K134" s="42" t="s">
        <v>173</v>
      </c>
      <c r="L134" s="29" t="s">
        <v>25</v>
      </c>
    </row>
    <row r="135" spans="1:13" ht="21" x14ac:dyDescent="0.25">
      <c r="A135" s="37">
        <v>133</v>
      </c>
      <c r="B135" s="97" t="s">
        <v>107</v>
      </c>
      <c r="C135" s="36" t="s">
        <v>206</v>
      </c>
      <c r="D135" s="36" t="s">
        <v>207</v>
      </c>
      <c r="E135" s="37">
        <v>591</v>
      </c>
      <c r="F135" s="52">
        <v>9751.5</v>
      </c>
      <c r="G135" s="91">
        <v>86448</v>
      </c>
      <c r="H135" s="4">
        <v>1755.9960000000001</v>
      </c>
      <c r="I135" s="4">
        <v>15212.803</v>
      </c>
      <c r="J135" s="72">
        <v>28816</v>
      </c>
      <c r="K135" s="42" t="s">
        <v>172</v>
      </c>
      <c r="L135" s="29" t="s">
        <v>25</v>
      </c>
    </row>
    <row r="136" spans="1:13" ht="21" x14ac:dyDescent="0.25">
      <c r="A136" s="37">
        <v>134</v>
      </c>
      <c r="B136" s="97" t="s">
        <v>108</v>
      </c>
      <c r="C136" s="36" t="s">
        <v>208</v>
      </c>
      <c r="D136" s="36" t="s">
        <v>207</v>
      </c>
      <c r="E136" s="37">
        <v>133</v>
      </c>
      <c r="F136" s="52">
        <v>2241</v>
      </c>
      <c r="G136" s="37">
        <v>19867</v>
      </c>
      <c r="H136" s="4">
        <v>404.10599999999999</v>
      </c>
      <c r="I136" s="4">
        <v>3496.4230000000002</v>
      </c>
      <c r="J136" s="72">
        <v>6623</v>
      </c>
      <c r="K136" s="42" t="s">
        <v>172</v>
      </c>
      <c r="L136" s="29" t="s">
        <v>25</v>
      </c>
    </row>
    <row r="137" spans="1:13" ht="21" x14ac:dyDescent="0.25">
      <c r="A137" s="37">
        <v>135</v>
      </c>
      <c r="B137" s="97" t="s">
        <v>109</v>
      </c>
      <c r="C137" s="36" t="s">
        <v>209</v>
      </c>
      <c r="D137" s="36" t="s">
        <v>207</v>
      </c>
      <c r="E137" s="37">
        <v>454</v>
      </c>
      <c r="F137" s="52">
        <v>8035.8</v>
      </c>
      <c r="G137" s="37">
        <v>71238</v>
      </c>
      <c r="H137" s="4">
        <v>1447.17</v>
      </c>
      <c r="I137" s="4">
        <v>12536.311000000002</v>
      </c>
      <c r="J137" s="72">
        <v>23746</v>
      </c>
      <c r="K137" s="42" t="s">
        <v>172</v>
      </c>
      <c r="L137" s="29" t="s">
        <v>25</v>
      </c>
      <c r="M137" s="95"/>
    </row>
    <row r="138" spans="1:13" ht="21" x14ac:dyDescent="0.25">
      <c r="A138" s="37">
        <v>136</v>
      </c>
      <c r="B138" s="97" t="s">
        <v>110</v>
      </c>
      <c r="C138" s="36" t="s">
        <v>210</v>
      </c>
      <c r="D138" s="106" t="s">
        <v>211</v>
      </c>
      <c r="E138" s="37">
        <v>500</v>
      </c>
      <c r="F138" s="52">
        <v>8000</v>
      </c>
      <c r="G138" s="37">
        <v>70921</v>
      </c>
      <c r="H138" s="4">
        <v>1440.7260000000001</v>
      </c>
      <c r="I138" s="4">
        <v>12480.463</v>
      </c>
      <c r="J138" s="72">
        <v>23641</v>
      </c>
      <c r="K138" s="42" t="s">
        <v>171</v>
      </c>
      <c r="L138" s="29" t="s">
        <v>25</v>
      </c>
      <c r="M138" s="95"/>
    </row>
    <row r="139" spans="1:13" ht="21" x14ac:dyDescent="0.25">
      <c r="A139" s="37">
        <v>137</v>
      </c>
      <c r="B139" s="98" t="s">
        <v>292</v>
      </c>
      <c r="C139" s="46" t="s">
        <v>122</v>
      </c>
      <c r="D139" s="47" t="s">
        <v>220</v>
      </c>
      <c r="E139" s="49">
        <v>1074</v>
      </c>
      <c r="F139" s="49">
        <v>18258</v>
      </c>
      <c r="G139" s="49">
        <v>164322</v>
      </c>
      <c r="H139" s="4">
        <v>3286.9</v>
      </c>
      <c r="I139" s="4">
        <v>28482.799999999999</v>
      </c>
      <c r="J139" s="72">
        <v>54774</v>
      </c>
      <c r="K139" s="42" t="s">
        <v>171</v>
      </c>
      <c r="L139" s="29" t="s">
        <v>123</v>
      </c>
      <c r="M139" s="95"/>
    </row>
    <row r="140" spans="1:13" x14ac:dyDescent="0.25">
      <c r="A140" s="6"/>
      <c r="B140" s="6"/>
      <c r="C140" s="6"/>
      <c r="D140" s="3" t="s">
        <v>18</v>
      </c>
      <c r="E140" s="43">
        <f>SUM(E3:E139)</f>
        <v>112690</v>
      </c>
      <c r="F140" s="43">
        <f t="shared" ref="F140:J140" si="0">SUM(F3:F139)</f>
        <v>1964889.35</v>
      </c>
      <c r="G140" s="43">
        <f t="shared" si="0"/>
        <v>17325594.340000004</v>
      </c>
      <c r="H140" s="43">
        <f t="shared" si="0"/>
        <v>353700.85800000012</v>
      </c>
      <c r="I140" s="43">
        <f t="shared" si="0"/>
        <v>3065240.7689999985</v>
      </c>
      <c r="J140" s="43">
        <f t="shared" si="0"/>
        <v>5808646.9974999987</v>
      </c>
      <c r="K140" s="6"/>
      <c r="L140" s="6"/>
      <c r="M140" s="95"/>
    </row>
  </sheetData>
  <sortState xmlns:xlrd2="http://schemas.microsoft.com/office/spreadsheetml/2017/richdata2" ref="A3:L140">
    <sortCondition ref="K3:K1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C9B9-8D1C-4EFE-99DA-5CA8C188F627}">
  <dimension ref="A1:M158"/>
  <sheetViews>
    <sheetView topLeftCell="A31" workbookViewId="0">
      <selection activeCell="D162" sqref="D162"/>
    </sheetView>
  </sheetViews>
  <sheetFormatPr defaultRowHeight="15" x14ac:dyDescent="0.25"/>
  <cols>
    <col min="1" max="1" width="5.7109375" customWidth="1"/>
    <col min="2" max="2" width="19.7109375" customWidth="1"/>
    <col min="3" max="3" width="20.28515625" customWidth="1"/>
    <col min="4" max="4" width="21.7109375" style="103" customWidth="1"/>
    <col min="5" max="6" width="11.85546875" customWidth="1"/>
    <col min="7" max="7" width="15.28515625" customWidth="1"/>
    <col min="8" max="8" width="14.28515625" customWidth="1"/>
    <col min="9" max="9" width="16.140625" customWidth="1"/>
    <col min="10" max="10" width="20.140625" customWidth="1"/>
    <col min="11" max="11" width="23.85546875" customWidth="1"/>
    <col min="12" max="12" width="16.28515625" customWidth="1"/>
  </cols>
  <sheetData>
    <row r="1" spans="1:12" x14ac:dyDescent="0.25">
      <c r="A1" t="s">
        <v>297</v>
      </c>
    </row>
    <row r="2" spans="1:12" x14ac:dyDescent="0.25">
      <c r="A2" t="s">
        <v>173</v>
      </c>
    </row>
    <row r="3" spans="1:12" ht="63" x14ac:dyDescent="0.25">
      <c r="A3" s="21" t="s">
        <v>0</v>
      </c>
      <c r="B3" s="47" t="s">
        <v>1</v>
      </c>
      <c r="C3" s="2" t="s">
        <v>2</v>
      </c>
      <c r="D3" s="100" t="s">
        <v>3</v>
      </c>
      <c r="E3" s="2" t="s">
        <v>4</v>
      </c>
      <c r="F3" s="2" t="s">
        <v>5</v>
      </c>
      <c r="G3" s="2" t="s">
        <v>6</v>
      </c>
      <c r="H3" s="1" t="s">
        <v>19</v>
      </c>
      <c r="I3" s="2" t="s">
        <v>20</v>
      </c>
      <c r="J3" s="2" t="s">
        <v>21</v>
      </c>
      <c r="K3" s="2" t="s">
        <v>22</v>
      </c>
      <c r="L3" s="2" t="s">
        <v>23</v>
      </c>
    </row>
    <row r="4" spans="1:12" ht="21" x14ac:dyDescent="0.25">
      <c r="A4" s="37">
        <v>1</v>
      </c>
      <c r="B4" s="36" t="s">
        <v>119</v>
      </c>
      <c r="C4" s="36" t="s">
        <v>219</v>
      </c>
      <c r="D4" s="101" t="s">
        <v>216</v>
      </c>
      <c r="E4" s="37">
        <v>907</v>
      </c>
      <c r="F4" s="37">
        <f>SUMIF('मिति अनुसारको  खोटो निकासी'!$B$3:$B$206,$B4,'मिति अनुसारको  खोटो निकासी'!$F$3:$F$206)</f>
        <v>14703</v>
      </c>
      <c r="G4" s="37">
        <f>SUMIF('मिति अनुसारको  खोटो निकासी'!$B$3:$B$206,$B4,'मिति अनुसारको  खोटो निकासी'!$G$3:$G$206)</f>
        <v>130343</v>
      </c>
      <c r="H4" s="37">
        <f>SUMIF('मिति अनुसारको  खोटो निकासी'!$B$3:$B$206,$B4,'मिति अनुसारको  खोटो निकासी'!$I$3:$I$206)</f>
        <v>2646.8679999999999</v>
      </c>
      <c r="I4" s="4">
        <v>22936.68</v>
      </c>
      <c r="J4" s="8">
        <v>43448</v>
      </c>
      <c r="K4" s="42" t="s">
        <v>173</v>
      </c>
      <c r="L4" s="29" t="s">
        <v>25</v>
      </c>
    </row>
    <row r="5" spans="1:12" ht="21" x14ac:dyDescent="0.25">
      <c r="A5" s="37">
        <v>2</v>
      </c>
      <c r="B5" s="36" t="s">
        <v>116</v>
      </c>
      <c r="C5" s="36" t="s">
        <v>215</v>
      </c>
      <c r="D5" s="101" t="s">
        <v>216</v>
      </c>
      <c r="E5" s="37">
        <v>1299</v>
      </c>
      <c r="F5" s="37">
        <f>SUMIF('मिति अनुसारको  खोटो निकासी'!$B$3:$B$206,$B5,'मिति अनुसारको  खोटो निकासी'!$F$3:$F$206)</f>
        <v>20968</v>
      </c>
      <c r="G5" s="37">
        <f>SUMIF('मिति अनुसारको  खोटो निकासी'!$B$3:$B$206,$B5,'मिति अनुसारको  खोटो निकासी'!$G$3:$G$206)</f>
        <v>185883</v>
      </c>
      <c r="H5" s="37">
        <f>SUMIF('मिति अनुसारको  खोटो निकासी'!$B$3:$B$206,$B5,'मिति अनुसारको  खोटो निकासी'!$I$3:$I$206)</f>
        <v>3774.5679999999998</v>
      </c>
      <c r="I5" s="4">
        <v>32710.080000000002</v>
      </c>
      <c r="J5" s="8">
        <v>61962</v>
      </c>
      <c r="K5" s="42" t="s">
        <v>173</v>
      </c>
      <c r="L5" s="29" t="s">
        <v>25</v>
      </c>
    </row>
    <row r="6" spans="1:12" ht="24.75" x14ac:dyDescent="0.5">
      <c r="A6" s="37">
        <v>3</v>
      </c>
      <c r="B6" s="46" t="s">
        <v>160</v>
      </c>
      <c r="C6" s="46" t="s">
        <v>121</v>
      </c>
      <c r="D6" s="106" t="s">
        <v>13</v>
      </c>
      <c r="E6" s="66">
        <v>756</v>
      </c>
      <c r="F6" s="37">
        <f>SUMIF('मिति अनुसारको  खोटो निकासी'!$B$3:$B$206,$B6,'मिति अनुसारको  खोटो निकासी'!$F$3:$F$206)</f>
        <v>13191</v>
      </c>
      <c r="G6" s="37">
        <f>SUMIF('मिति अनुसारको  खोटो निकासी'!$B$3:$B$206,$B6,'मिति अनुसारको  खोटो निकासी'!$G$3:$G$206)</f>
        <v>116939</v>
      </c>
      <c r="H6" s="37">
        <f>SUMIF('मिति अनुसारको  खोटो निकासी'!$B$3:$B$206,$B6,'मिति अनुसारको  खोटो निकासी'!$I$3:$I$206)</f>
        <v>2374.837</v>
      </c>
      <c r="I6" s="4">
        <v>20578.16</v>
      </c>
      <c r="J6" s="8">
        <v>38980</v>
      </c>
      <c r="K6" s="42" t="s">
        <v>173</v>
      </c>
      <c r="L6" s="65" t="s">
        <v>83</v>
      </c>
    </row>
    <row r="7" spans="1:12" ht="21" x14ac:dyDescent="0.25">
      <c r="A7" s="37">
        <v>4</v>
      </c>
      <c r="B7" s="36" t="s">
        <v>118</v>
      </c>
      <c r="C7" s="36" t="s">
        <v>219</v>
      </c>
      <c r="D7" s="101" t="s">
        <v>216</v>
      </c>
      <c r="E7" s="37">
        <v>163</v>
      </c>
      <c r="F7" s="37">
        <f>SUMIF('मिति अनुसारको  खोटो निकासी'!$B$3:$B$206,$B7,'मिति अनुसारको  खोटो निकासी'!$F$3:$F$206)</f>
        <v>2696</v>
      </c>
      <c r="G7" s="37">
        <f>SUMIF('मिति अनुसारको  खोटो निकासी'!$B$3:$B$206,$B7,'मिति अनुसारको  खोटो निकासी'!$G$3:$G$206)</f>
        <v>23903</v>
      </c>
      <c r="H7" s="37">
        <f>SUMIF('मिति अनुसारको  खोटो निकासी'!$B$3:$B$206,$B7,'मिति अनुसारको  खोटो निकासी'!$I$3:$I$206)</f>
        <v>485.60799999999995</v>
      </c>
      <c r="I7" s="4">
        <v>4205.76</v>
      </c>
      <c r="J7" s="8">
        <v>7968</v>
      </c>
      <c r="K7" s="42" t="s">
        <v>173</v>
      </c>
      <c r="L7" s="29" t="s">
        <v>25</v>
      </c>
    </row>
    <row r="8" spans="1:12" ht="21" x14ac:dyDescent="0.25">
      <c r="A8" s="37">
        <v>5</v>
      </c>
      <c r="B8" s="36" t="s">
        <v>113</v>
      </c>
      <c r="C8" s="36" t="s">
        <v>188</v>
      </c>
      <c r="D8" s="106" t="s">
        <v>198</v>
      </c>
      <c r="E8" s="37">
        <v>1152</v>
      </c>
      <c r="F8" s="37">
        <f>SUMIF('मिति अनुसारको  खोटो निकासी'!$B$3:$B$206,$B8,'मिति अनुसारको  खोटो निकासी'!$F$3:$F$206)</f>
        <v>18531</v>
      </c>
      <c r="G8" s="37">
        <f>SUMIF('मिति अनुसारको  खोटो निकासी'!$B$3:$B$206,$B8,'मिति अनुसारको  खोटो निकासी'!$G$3:$G$206)</f>
        <v>164280</v>
      </c>
      <c r="H8" s="37">
        <f>SUMIF('मिति अनुसारको  खोटो निकासी'!$B$3:$B$206,$B8,'मिति अनुसारको  खोटो निकासी'!$I$3:$I$206)</f>
        <v>3335.9079999999999</v>
      </c>
      <c r="I8" s="75">
        <v>28908.851999999999</v>
      </c>
      <c r="J8" s="75">
        <v>54761</v>
      </c>
      <c r="K8" s="42" t="s">
        <v>173</v>
      </c>
      <c r="L8" s="29" t="s">
        <v>25</v>
      </c>
    </row>
    <row r="9" spans="1:12" ht="21" x14ac:dyDescent="0.25">
      <c r="A9" s="37">
        <v>6</v>
      </c>
      <c r="B9" s="36" t="s">
        <v>117</v>
      </c>
      <c r="C9" s="36" t="s">
        <v>192</v>
      </c>
      <c r="D9" s="106" t="s">
        <v>199</v>
      </c>
      <c r="E9" s="37">
        <v>848</v>
      </c>
      <c r="F9" s="37">
        <f>SUMIF('मिति अनुसारको  खोटो निकासी'!$B$3:$B$206,$B9,'मिति अनुसारको  खोटो निकासी'!$F$3:$F$206)</f>
        <v>14840</v>
      </c>
      <c r="G9" s="37">
        <f>SUMIF('मिति अनुसारको  खोटो निकासी'!$B$3:$B$206,$B9,'मिति अनुसारको  खोटो निकासी'!$G$3:$G$206)</f>
        <v>131558</v>
      </c>
      <c r="H9" s="37">
        <f>SUMIF('मिति अनुसारको  खोटो निकासी'!$B$3:$B$206,$B9,'मिति अनुसारको  खोटो निकासी'!$I$3:$I$206)</f>
        <v>2673.5279999999998</v>
      </c>
      <c r="I9" s="75">
        <v>23150.400000000001</v>
      </c>
      <c r="J9" s="75">
        <v>43853</v>
      </c>
      <c r="K9" s="42" t="s">
        <v>173</v>
      </c>
      <c r="L9" s="29" t="s">
        <v>25</v>
      </c>
    </row>
    <row r="10" spans="1:12" ht="21" x14ac:dyDescent="0.25">
      <c r="A10" s="37">
        <v>7</v>
      </c>
      <c r="B10" s="46" t="s">
        <v>253</v>
      </c>
      <c r="C10" s="46" t="s">
        <v>121</v>
      </c>
      <c r="D10" s="100" t="s">
        <v>220</v>
      </c>
      <c r="E10" s="49">
        <v>1596</v>
      </c>
      <c r="F10" s="37">
        <f>SUMIF('मिति अनुसारको  खोटो निकासी'!$B$3:$B$206,$B10,'मिति अनुसारको  खोटो निकासी'!$F$3:$F$206)</f>
        <v>27132</v>
      </c>
      <c r="G10" s="37">
        <f>SUMIF('मिति अनुसारको  खोटो निकासी'!$B$3:$B$206,$B10,'मिति अनुसारको  खोटो निकासी'!$G$3:$G$206)</f>
        <v>244188</v>
      </c>
      <c r="H10" s="37">
        <f>SUMIF('मिति अनुसारको  खोटो निकासी'!$B$3:$B$206,$B10,'मिति अनुसारको  खोटो निकासी'!$I$3:$I$206)</f>
        <v>4884.22</v>
      </c>
      <c r="I10" s="4">
        <v>42326.239999999998</v>
      </c>
      <c r="J10" s="8">
        <v>81396</v>
      </c>
      <c r="K10" s="42" t="s">
        <v>173</v>
      </c>
      <c r="L10" s="29" t="s">
        <v>123</v>
      </c>
    </row>
    <row r="11" spans="1:12" ht="21" x14ac:dyDescent="0.25">
      <c r="A11" s="37">
        <v>8</v>
      </c>
      <c r="B11" s="46" t="s">
        <v>120</v>
      </c>
      <c r="C11" s="46" t="s">
        <v>121</v>
      </c>
      <c r="D11" s="100" t="s">
        <v>220</v>
      </c>
      <c r="E11" s="49">
        <v>307</v>
      </c>
      <c r="F11" s="37">
        <f>SUMIF('मिति अनुसारको  खोटो निकासी'!$B$3:$B$206,$B11,'मिति अनुसारको  खोटो निकासी'!$F$3:$F$206)</f>
        <v>5219</v>
      </c>
      <c r="G11" s="37">
        <f>SUMIF('मिति अनुसारको  खोटो निकासी'!$B$3:$B$206,$B11,'मिति अनुसारको  खोटो निकासी'!$G$3:$G$206)</f>
        <v>46971</v>
      </c>
      <c r="H11" s="37">
        <f>SUMIF('मिति अनुसारको  खोटो निकासी'!$B$3:$B$206,$B11,'मिति अनुसारको  खोटो निकासी'!$I$3:$I$206)</f>
        <v>939.88</v>
      </c>
      <c r="I11" s="4">
        <v>8141.96</v>
      </c>
      <c r="J11" s="8">
        <v>15657</v>
      </c>
      <c r="K11" s="42" t="s">
        <v>173</v>
      </c>
      <c r="L11" s="29" t="s">
        <v>123</v>
      </c>
    </row>
    <row r="12" spans="1:12" ht="24.75" x14ac:dyDescent="0.5">
      <c r="A12" s="37">
        <v>9</v>
      </c>
      <c r="B12" s="46" t="s">
        <v>254</v>
      </c>
      <c r="C12" s="64" t="s">
        <v>240</v>
      </c>
      <c r="D12" s="105" t="s">
        <v>49</v>
      </c>
      <c r="E12" s="26">
        <v>669</v>
      </c>
      <c r="F12" s="37">
        <f>SUMIF('मिति अनुसारको  खोटो निकासी'!$B$3:$B$206,$B12,'मिति अनुसारको  खोटो निकासी'!$F$3:$F$206)</f>
        <v>11375</v>
      </c>
      <c r="G12" s="37">
        <f>SUMIF('मिति अनुसारको  खोटो निकासी'!$B$3:$B$206,$B12,'मिति अनुसारको  खोटो निकासी'!$G$3:$G$206)</f>
        <v>100839.38</v>
      </c>
      <c r="H12" s="37">
        <f>SUMIF('मिति अनुसारको  खोटो निकासी'!$B$3:$B$206,$B12,'मिति अनुसारको  खोटो निकासी'!$I$3:$I$206)</f>
        <v>2047.5</v>
      </c>
      <c r="I12" s="4">
        <v>17745.150000000001</v>
      </c>
      <c r="J12" s="8">
        <v>33613.360000000001</v>
      </c>
      <c r="K12" s="42" t="s">
        <v>173</v>
      </c>
      <c r="L12" s="65" t="s">
        <v>136</v>
      </c>
    </row>
    <row r="13" spans="1:12" ht="21" x14ac:dyDescent="0.25">
      <c r="A13" s="37">
        <v>10</v>
      </c>
      <c r="B13" s="36" t="s">
        <v>114</v>
      </c>
      <c r="C13" s="36" t="s">
        <v>188</v>
      </c>
      <c r="D13" s="106" t="s">
        <v>198</v>
      </c>
      <c r="E13" s="37">
        <v>1198</v>
      </c>
      <c r="F13" s="37">
        <f>SUMIF('मिति अनुसारको  खोटो निकासी'!$B$3:$B$206,$B13,'मिति अनुसारको  खोटो निकासी'!$F$3:$F$206)</f>
        <v>18755.099999999999</v>
      </c>
      <c r="G13" s="37">
        <f>SUMIF('मिति अनुसारको  खोटो निकासी'!$B$3:$B$206,$B13,'मिति अनुसारको  खोटो निकासी'!$G$3:$G$206)</f>
        <v>166263</v>
      </c>
      <c r="H13" s="37">
        <f>SUMIF('मिति अनुसारको  खोटो निकासी'!$B$3:$B$206,$B13,'मिति अनुसारको  खोटो निकासी'!$I$3:$I$206)</f>
        <v>3378.2460000000001</v>
      </c>
      <c r="I13" s="75">
        <v>29257.956000000006</v>
      </c>
      <c r="J13" s="75">
        <v>55422</v>
      </c>
      <c r="K13" s="42" t="s">
        <v>173</v>
      </c>
      <c r="L13" s="29" t="s">
        <v>25</v>
      </c>
    </row>
    <row r="14" spans="1:12" ht="24.75" x14ac:dyDescent="0.5">
      <c r="A14" s="37">
        <v>11</v>
      </c>
      <c r="B14" s="46" t="s">
        <v>162</v>
      </c>
      <c r="C14" s="46" t="s">
        <v>121</v>
      </c>
      <c r="D14" s="106" t="s">
        <v>13</v>
      </c>
      <c r="E14" s="66">
        <v>800</v>
      </c>
      <c r="F14" s="37">
        <f>SUMIF('मिति अनुसारको  खोटो निकासी'!$B$3:$B$206,$B14,'मिति अनुसारको  खोटो निकासी'!$F$3:$F$206)</f>
        <v>13946</v>
      </c>
      <c r="G14" s="37">
        <f>SUMIF('मिति अनुसारको  खोटो निकासी'!$B$3:$B$206,$B14,'मिति अनुसारको  खोटो निकासी'!$G$3:$G$206)</f>
        <v>123632</v>
      </c>
      <c r="H14" s="37">
        <f>SUMIF('मिति अनुसारको  खोटो निकासी'!$B$3:$B$206,$B14,'मिति अनुसारको  खोटो निकासी'!$I$3:$I$206)</f>
        <v>2510.7369999999996</v>
      </c>
      <c r="I14" s="4">
        <v>21755.960000000003</v>
      </c>
      <c r="J14" s="8">
        <v>41211</v>
      </c>
      <c r="K14" s="42" t="s">
        <v>173</v>
      </c>
      <c r="L14" s="65" t="s">
        <v>83</v>
      </c>
    </row>
    <row r="15" spans="1:12" ht="21" x14ac:dyDescent="0.25">
      <c r="A15" s="37">
        <v>12</v>
      </c>
      <c r="B15" s="36" t="s">
        <v>77</v>
      </c>
      <c r="C15" s="101" t="s">
        <v>78</v>
      </c>
      <c r="D15" s="101" t="s">
        <v>205</v>
      </c>
      <c r="E15" s="37">
        <v>1019</v>
      </c>
      <c r="F15" s="37">
        <f>SUMIF('मिति अनुसारको  खोटो निकासी'!$B$3:$B$206,$B15,'मिति अनुसारको  खोटो निकासी'!$F$3:$F$206)</f>
        <v>18839.8</v>
      </c>
      <c r="G15" s="37">
        <f>SUMIF('मिति अनुसारको  खोटो निकासी'!$B$3:$B$206,$B15,'मिति अनुसारको  खोटो निकासी'!$G$3:$G$206)</f>
        <v>167015</v>
      </c>
      <c r="H15" s="37">
        <f>SUMIF('मिति अनुसारको  खोटो निकासी'!$B$3:$B$206,$B15,'मिति अनुसारको  खोटो निकासी'!$I$3:$I$206)</f>
        <v>3391.8019999999992</v>
      </c>
      <c r="I15" s="4">
        <v>29390.178</v>
      </c>
      <c r="J15" s="8">
        <v>55672</v>
      </c>
      <c r="K15" s="42" t="s">
        <v>173</v>
      </c>
      <c r="L15" s="29" t="s">
        <v>25</v>
      </c>
    </row>
    <row r="16" spans="1:12" ht="24.75" x14ac:dyDescent="0.5">
      <c r="A16" s="37">
        <v>13</v>
      </c>
      <c r="B16" s="46" t="s">
        <v>161</v>
      </c>
      <c r="C16" s="46" t="s">
        <v>121</v>
      </c>
      <c r="D16" s="106" t="s">
        <v>13</v>
      </c>
      <c r="E16" s="66">
        <v>1406</v>
      </c>
      <c r="F16" s="37">
        <f>SUMIF('मिति अनुसारको  खोटो निकासी'!$B$3:$B$206,$B16,'मिति अनुसारको  खोटो निकासी'!$F$3:$F$206)</f>
        <v>24504</v>
      </c>
      <c r="G16" s="37">
        <f>SUMIF('मिति अनुसारको  खोटो निकासी'!$B$3:$B$206,$B16,'मिति अनुसारको  खोटो निकासी'!$G$3:$G$206)</f>
        <v>217228</v>
      </c>
      <c r="H16" s="37">
        <f>SUMIF('मिति अनुसारको  खोटो निकासी'!$B$3:$B$206,$B16,'मिति अनुसारको  खोटो निकासी'!$I$3:$I$206)</f>
        <v>4411.1770000000006</v>
      </c>
      <c r="I16" s="4">
        <v>38226.439999999995</v>
      </c>
      <c r="J16" s="8">
        <v>72410</v>
      </c>
      <c r="K16" s="42" t="s">
        <v>173</v>
      </c>
      <c r="L16" s="65" t="s">
        <v>83</v>
      </c>
    </row>
    <row r="17" spans="1:12" ht="21" x14ac:dyDescent="0.25">
      <c r="A17" s="37">
        <v>14</v>
      </c>
      <c r="B17" s="36" t="s">
        <v>111</v>
      </c>
      <c r="C17" s="36" t="s">
        <v>193</v>
      </c>
      <c r="D17" s="106" t="s">
        <v>200</v>
      </c>
      <c r="E17" s="37">
        <v>709</v>
      </c>
      <c r="F17" s="37">
        <f>SUMIF('मिति अनुसारको  खोटो निकासी'!$B$3:$B$206,$B17,'मिति अनुसारको  खोटो निकासी'!$F$3:$F$206)</f>
        <v>12553</v>
      </c>
      <c r="G17" s="37">
        <f>SUMIF('मिति अनुसारको  खोटो निकासी'!$B$3:$B$206,$B17,'मिति अनुसारको  खोटो निकासी'!$G$3:$G$206)</f>
        <v>111284</v>
      </c>
      <c r="H17" s="37">
        <f>SUMIF('मिति अनुसारको  खोटो निकासी'!$B$3:$B$206,$B17,'मिति अनुसारको  खोटो निकासी'!$I$3:$I$206)</f>
        <v>2259.8679999999999</v>
      </c>
      <c r="I17" s="79">
        <v>19582.68</v>
      </c>
      <c r="J17" s="125">
        <v>37096</v>
      </c>
      <c r="K17" s="42" t="s">
        <v>173</v>
      </c>
      <c r="L17" s="29" t="s">
        <v>25</v>
      </c>
    </row>
    <row r="18" spans="1:12" ht="21" x14ac:dyDescent="0.25">
      <c r="A18" s="37">
        <v>15</v>
      </c>
      <c r="B18" s="36" t="s">
        <v>79</v>
      </c>
      <c r="C18" s="101" t="s">
        <v>80</v>
      </c>
      <c r="D18" s="101" t="s">
        <v>205</v>
      </c>
      <c r="E18" s="37">
        <v>124</v>
      </c>
      <c r="F18" s="37">
        <f>SUMIF('मिति अनुसारको  खोटो निकासी'!$B$3:$B$206,$B18,'मिति अनुसारको  खोटो निकासी'!$F$3:$F$206)</f>
        <v>2046</v>
      </c>
      <c r="G18" s="37">
        <f>SUMIF('मिति अनुसारको  खोटो निकासी'!$B$3:$B$206,$B18,'मिति अनुसारको  खोटो निकासी'!$G$3:$G$206)</f>
        <v>18138</v>
      </c>
      <c r="H18" s="37">
        <f>SUMIF('मिति अनुसारको  खोटो निकासी'!$B$3:$B$206,$B18,'मिति अनुसारको  खोटो निकासी'!$I$3:$I$206)</f>
        <v>368.91799999999995</v>
      </c>
      <c r="I18" s="4">
        <v>3191.8500000000004</v>
      </c>
      <c r="J18" s="8">
        <v>6046</v>
      </c>
      <c r="K18" s="42" t="s">
        <v>173</v>
      </c>
      <c r="L18" s="29" t="s">
        <v>25</v>
      </c>
    </row>
    <row r="19" spans="1:12" ht="21" x14ac:dyDescent="0.25">
      <c r="A19" s="37">
        <v>16</v>
      </c>
      <c r="B19" s="36" t="s">
        <v>189</v>
      </c>
      <c r="C19" s="36" t="s">
        <v>187</v>
      </c>
      <c r="D19" s="106" t="s">
        <v>197</v>
      </c>
      <c r="E19" s="37">
        <v>661</v>
      </c>
      <c r="F19" s="37">
        <f>SUMIF('मिति अनुसारको  खोटो निकासी'!$B$3:$B$206,$B19,'मिति अनुसारको  खोटो निकासी'!$F$3:$F$206)</f>
        <v>10759</v>
      </c>
      <c r="G19" s="37">
        <f>SUMIF('मिति अनुसारको  खोटो निकासी'!$B$3:$B$206,$B19,'मिति अनुसारको  खोटो निकासी'!$G$3:$G$206)</f>
        <v>95380</v>
      </c>
      <c r="H19" s="37">
        <f>SUMIF('मिति अनुसारको  खोटो निकासी'!$B$3:$B$206,$B19,'मिति अनुसारको  खोटो निकासी'!$I$3:$I$206)</f>
        <v>1936.9479999999999</v>
      </c>
      <c r="I19" s="75">
        <v>16784.04</v>
      </c>
      <c r="J19" s="75">
        <v>31794</v>
      </c>
      <c r="K19" s="42" t="s">
        <v>173</v>
      </c>
      <c r="L19" s="29" t="s">
        <v>25</v>
      </c>
    </row>
    <row r="20" spans="1:12" ht="21" x14ac:dyDescent="0.25">
      <c r="A20" s="37">
        <v>17</v>
      </c>
      <c r="B20" s="36" t="s">
        <v>190</v>
      </c>
      <c r="C20" s="36" t="s">
        <v>191</v>
      </c>
      <c r="D20" s="106" t="s">
        <v>197</v>
      </c>
      <c r="E20" s="37">
        <v>697</v>
      </c>
      <c r="F20" s="37">
        <f>SUMIF('मिति अनुसारको  खोटो निकासी'!$B$3:$B$206,$B20,'मिति अनुसारको  खोटो निकासी'!$F$3:$F$206)</f>
        <v>11321.2</v>
      </c>
      <c r="G20" s="37">
        <f>SUMIF('मिति अनुसारको  खोटो निकासी'!$B$3:$B$206,$B20,'मिति अनुसारको  खोटो निकासी'!$G$3:$G$206)</f>
        <v>100359</v>
      </c>
      <c r="H20" s="37">
        <f>SUMIF('मिति अनुसारको  खोटो निकासी'!$B$3:$B$206,$B20,'मिति अनुसारको  खोटो निकासी'!$I$3:$I$206)</f>
        <v>2038.1439999999998</v>
      </c>
      <c r="I20" s="79">
        <v>17661.072</v>
      </c>
      <c r="J20" s="75">
        <v>33454</v>
      </c>
      <c r="K20" s="42" t="s">
        <v>173</v>
      </c>
      <c r="L20" s="29" t="s">
        <v>25</v>
      </c>
    </row>
    <row r="21" spans="1:12" ht="21" x14ac:dyDescent="0.25">
      <c r="A21" s="37">
        <v>18</v>
      </c>
      <c r="B21" s="36" t="s">
        <v>112</v>
      </c>
      <c r="C21" s="36" t="s">
        <v>213</v>
      </c>
      <c r="D21" s="101" t="s">
        <v>214</v>
      </c>
      <c r="E21" s="37">
        <v>516</v>
      </c>
      <c r="F21" s="37">
        <f>SUMIF('मिति अनुसारको  खोटो निकासी'!$B$3:$B$206,$B21,'मिति अनुसारको  खोटो निकासी'!$F$3:$F$206)</f>
        <v>8333</v>
      </c>
      <c r="G21" s="37">
        <f>SUMIF('मिति अनुसारको  खोटो निकासी'!$B$3:$B$206,$B21,'मिति अनुसारको  खोटो निकासी'!$G$3:$G$206)</f>
        <v>73870</v>
      </c>
      <c r="H21" s="37">
        <f>SUMIF('मिति अनुसारको  खोटो निकासी'!$B$3:$B$206,$B21,'मिति अनुसारको  खोटो निकासी'!$I$3:$I$206)</f>
        <v>1500.268</v>
      </c>
      <c r="I21" s="4">
        <v>12999.48</v>
      </c>
      <c r="J21" s="8">
        <v>24624</v>
      </c>
      <c r="K21" s="42" t="s">
        <v>173</v>
      </c>
      <c r="L21" s="29" t="s">
        <v>25</v>
      </c>
    </row>
    <row r="22" spans="1:12" x14ac:dyDescent="0.25">
      <c r="A22" s="6"/>
      <c r="B22" s="6"/>
      <c r="C22" s="6"/>
      <c r="D22" s="106" t="s">
        <v>37</v>
      </c>
      <c r="E22" s="45">
        <f t="shared" ref="E22:J22" si="0">SUM(E4:E21)</f>
        <v>14827</v>
      </c>
      <c r="F22" s="45">
        <f t="shared" si="0"/>
        <v>249712.1</v>
      </c>
      <c r="G22" s="45">
        <f t="shared" si="0"/>
        <v>2218073.38</v>
      </c>
      <c r="H22" s="45">
        <f t="shared" si="0"/>
        <v>44959.024999999994</v>
      </c>
      <c r="I22" s="126">
        <f t="shared" si="0"/>
        <v>389552.93799999991</v>
      </c>
      <c r="J22" s="18">
        <f t="shared" si="0"/>
        <v>739367.36</v>
      </c>
      <c r="K22" s="6"/>
      <c r="L22" s="6"/>
    </row>
    <row r="23" spans="1:12" x14ac:dyDescent="0.25">
      <c r="A23" t="s">
        <v>167</v>
      </c>
      <c r="E23" s="95"/>
      <c r="F23" s="95"/>
      <c r="G23" s="95"/>
      <c r="H23" s="95"/>
      <c r="I23" s="95"/>
      <c r="J23" s="95"/>
      <c r="K23" s="95"/>
    </row>
    <row r="24" spans="1:12" ht="63" x14ac:dyDescent="0.25">
      <c r="A24" s="21" t="s">
        <v>0</v>
      </c>
      <c r="B24" s="47" t="s">
        <v>1</v>
      </c>
      <c r="C24" s="2" t="s">
        <v>2</v>
      </c>
      <c r="D24" s="100" t="s">
        <v>3</v>
      </c>
      <c r="E24" s="2" t="s">
        <v>4</v>
      </c>
      <c r="F24" s="2" t="s">
        <v>5</v>
      </c>
      <c r="G24" s="2" t="s">
        <v>6</v>
      </c>
      <c r="H24" s="1" t="s">
        <v>19</v>
      </c>
      <c r="I24" s="2" t="s">
        <v>20</v>
      </c>
      <c r="J24" s="2" t="s">
        <v>21</v>
      </c>
      <c r="K24" s="2" t="s">
        <v>22</v>
      </c>
      <c r="L24" s="2" t="s">
        <v>23</v>
      </c>
    </row>
    <row r="25" spans="1:12" ht="24.75" x14ac:dyDescent="0.5">
      <c r="A25" s="37">
        <v>1</v>
      </c>
      <c r="B25" s="64" t="s">
        <v>264</v>
      </c>
      <c r="C25" s="36" t="s">
        <v>226</v>
      </c>
      <c r="D25" s="105" t="s">
        <v>88</v>
      </c>
      <c r="E25" s="26">
        <v>187</v>
      </c>
      <c r="F25" s="26">
        <v>3262</v>
      </c>
      <c r="G25" s="32">
        <v>28917.63</v>
      </c>
      <c r="H25" s="4">
        <v>587.16</v>
      </c>
      <c r="I25" s="4">
        <v>5088.8220000000001</v>
      </c>
      <c r="J25" s="8">
        <v>9639.2099999999991</v>
      </c>
      <c r="K25" s="42" t="s">
        <v>167</v>
      </c>
      <c r="L25" s="65" t="s">
        <v>136</v>
      </c>
    </row>
    <row r="26" spans="1:12" ht="24.75" x14ac:dyDescent="0.25">
      <c r="A26" s="33">
        <v>2</v>
      </c>
      <c r="B26" s="31" t="s">
        <v>133</v>
      </c>
      <c r="C26" s="31" t="s">
        <v>130</v>
      </c>
      <c r="D26" s="104" t="s">
        <v>131</v>
      </c>
      <c r="E26" s="26">
        <v>2355</v>
      </c>
      <c r="F26" s="26">
        <v>41765</v>
      </c>
      <c r="G26" s="32">
        <v>370246.73</v>
      </c>
      <c r="H26" s="4">
        <v>7517.7</v>
      </c>
      <c r="I26" s="4">
        <v>65153.502</v>
      </c>
      <c r="J26" s="8">
        <v>123415.58</v>
      </c>
      <c r="K26" s="42" t="s">
        <v>167</v>
      </c>
      <c r="L26" s="29" t="s">
        <v>98</v>
      </c>
    </row>
    <row r="27" spans="1:12" ht="24.75" x14ac:dyDescent="0.25">
      <c r="A27" s="37">
        <v>3</v>
      </c>
      <c r="B27" s="46" t="s">
        <v>11</v>
      </c>
      <c r="C27" s="46" t="s">
        <v>12</v>
      </c>
      <c r="D27" s="100" t="s">
        <v>9</v>
      </c>
      <c r="E27" s="26">
        <v>1840</v>
      </c>
      <c r="F27" s="26">
        <v>32090</v>
      </c>
      <c r="G27" s="32">
        <v>284477.84999999998</v>
      </c>
      <c r="H27" s="4">
        <v>5776.2</v>
      </c>
      <c r="I27" s="4">
        <v>50060.502</v>
      </c>
      <c r="J27" s="8">
        <v>94825.95</v>
      </c>
      <c r="K27" s="42" t="s">
        <v>167</v>
      </c>
      <c r="L27" s="3" t="s">
        <v>24</v>
      </c>
    </row>
    <row r="28" spans="1:12" ht="21" x14ac:dyDescent="0.25">
      <c r="A28" s="33">
        <v>4</v>
      </c>
      <c r="B28" s="58" t="s">
        <v>106</v>
      </c>
      <c r="C28" s="58" t="s">
        <v>87</v>
      </c>
      <c r="D28" s="60" t="s">
        <v>88</v>
      </c>
      <c r="E28" s="61">
        <v>1690</v>
      </c>
      <c r="F28" s="62">
        <v>29955</v>
      </c>
      <c r="G28" s="92">
        <v>265551.08</v>
      </c>
      <c r="H28" s="4">
        <v>5391.9</v>
      </c>
      <c r="I28" s="4">
        <v>46729.8</v>
      </c>
      <c r="J28" s="8">
        <v>88517.03</v>
      </c>
      <c r="K28" s="42" t="s">
        <v>167</v>
      </c>
      <c r="L28" s="29" t="s">
        <v>98</v>
      </c>
    </row>
    <row r="29" spans="1:12" ht="24.75" x14ac:dyDescent="0.25">
      <c r="A29" s="37">
        <v>5</v>
      </c>
      <c r="B29" s="36" t="s">
        <v>127</v>
      </c>
      <c r="C29" s="36" t="s">
        <v>128</v>
      </c>
      <c r="D29" s="106" t="s">
        <v>222</v>
      </c>
      <c r="E29" s="26">
        <v>1251</v>
      </c>
      <c r="F29" s="27">
        <v>21341.200000000001</v>
      </c>
      <c r="G29" s="26">
        <v>189190</v>
      </c>
      <c r="H29" s="4">
        <v>3841.752</v>
      </c>
      <c r="I29" s="4">
        <v>33292.434000000001</v>
      </c>
      <c r="J29" s="8">
        <v>63064</v>
      </c>
      <c r="K29" s="42" t="s">
        <v>167</v>
      </c>
      <c r="L29" s="29" t="s">
        <v>25</v>
      </c>
    </row>
    <row r="30" spans="1:12" ht="24.75" x14ac:dyDescent="0.5">
      <c r="A30" s="33">
        <v>6</v>
      </c>
      <c r="B30" s="46" t="s">
        <v>158</v>
      </c>
      <c r="C30" s="25" t="s">
        <v>85</v>
      </c>
      <c r="D30" s="106" t="s">
        <v>13</v>
      </c>
      <c r="E30" s="66">
        <v>754</v>
      </c>
      <c r="F30" s="66">
        <v>12966</v>
      </c>
      <c r="G30" s="66">
        <v>114942</v>
      </c>
      <c r="H30" s="4">
        <v>2334.67</v>
      </c>
      <c r="I30" s="4">
        <v>20227.493000000002</v>
      </c>
      <c r="J30" s="8">
        <v>38316</v>
      </c>
      <c r="K30" s="42" t="s">
        <v>167</v>
      </c>
      <c r="L30" s="65" t="s">
        <v>83</v>
      </c>
    </row>
    <row r="31" spans="1:12" ht="24.75" x14ac:dyDescent="0.5">
      <c r="A31" s="37">
        <v>7</v>
      </c>
      <c r="B31" s="64" t="s">
        <v>255</v>
      </c>
      <c r="C31" s="36" t="s">
        <v>228</v>
      </c>
      <c r="D31" s="105" t="s">
        <v>137</v>
      </c>
      <c r="E31" s="26">
        <v>382</v>
      </c>
      <c r="F31" s="26">
        <v>6542</v>
      </c>
      <c r="G31" s="32">
        <v>57994.83</v>
      </c>
      <c r="H31" s="4">
        <v>1177.56</v>
      </c>
      <c r="I31" s="4">
        <v>10205.622000000001</v>
      </c>
      <c r="J31" s="8">
        <v>19331.61</v>
      </c>
      <c r="K31" s="42" t="s">
        <v>167</v>
      </c>
      <c r="L31" s="65" t="s">
        <v>136</v>
      </c>
    </row>
    <row r="32" spans="1:12" ht="24.75" x14ac:dyDescent="0.5">
      <c r="A32" s="33">
        <v>8</v>
      </c>
      <c r="B32" s="64" t="s">
        <v>66</v>
      </c>
      <c r="C32" s="36" t="s">
        <v>228</v>
      </c>
      <c r="D32" s="105" t="s">
        <v>137</v>
      </c>
      <c r="E32" s="26">
        <v>484</v>
      </c>
      <c r="F32" s="26">
        <v>8297</v>
      </c>
      <c r="G32" s="32">
        <v>73552.91</v>
      </c>
      <c r="H32" s="4">
        <v>1493.46</v>
      </c>
      <c r="I32" s="4">
        <v>12943.422</v>
      </c>
      <c r="J32" s="8">
        <v>24517.64</v>
      </c>
      <c r="K32" s="42" t="s">
        <v>167</v>
      </c>
      <c r="L32" s="65" t="s">
        <v>136</v>
      </c>
    </row>
    <row r="33" spans="1:12" ht="21" x14ac:dyDescent="0.25">
      <c r="A33" s="37">
        <v>9</v>
      </c>
      <c r="B33" s="58" t="s">
        <v>91</v>
      </c>
      <c r="C33" s="60" t="s">
        <v>92</v>
      </c>
      <c r="D33" s="60" t="s">
        <v>88</v>
      </c>
      <c r="E33" s="16">
        <v>866</v>
      </c>
      <c r="F33" s="16">
        <v>15555</v>
      </c>
      <c r="G33" s="16">
        <v>137895.1</v>
      </c>
      <c r="H33" s="4">
        <v>2799.9</v>
      </c>
      <c r="I33" s="4">
        <v>24265.8</v>
      </c>
      <c r="J33" s="8">
        <v>45965.03</v>
      </c>
      <c r="K33" s="42" t="s">
        <v>167</v>
      </c>
      <c r="L33" s="29" t="s">
        <v>98</v>
      </c>
    </row>
    <row r="34" spans="1:12" ht="24.75" x14ac:dyDescent="0.5">
      <c r="A34" s="33">
        <v>10</v>
      </c>
      <c r="B34" s="64" t="s">
        <v>256</v>
      </c>
      <c r="C34" s="36" t="s">
        <v>228</v>
      </c>
      <c r="D34" s="105" t="s">
        <v>137</v>
      </c>
      <c r="E34" s="26">
        <v>560</v>
      </c>
      <c r="F34" s="26">
        <v>9596</v>
      </c>
      <c r="G34" s="32">
        <v>85068.54</v>
      </c>
      <c r="H34" s="4">
        <v>1727.28</v>
      </c>
      <c r="I34" s="4">
        <v>14969.862000000001</v>
      </c>
      <c r="J34" s="8">
        <v>28356.18</v>
      </c>
      <c r="K34" s="42" t="s">
        <v>167</v>
      </c>
      <c r="L34" s="65" t="s">
        <v>136</v>
      </c>
    </row>
    <row r="35" spans="1:12" ht="24.75" x14ac:dyDescent="0.5">
      <c r="A35" s="37">
        <v>11</v>
      </c>
      <c r="B35" s="64" t="s">
        <v>257</v>
      </c>
      <c r="C35" s="36" t="s">
        <v>227</v>
      </c>
      <c r="D35" s="105" t="s">
        <v>88</v>
      </c>
      <c r="E35" s="26">
        <v>85</v>
      </c>
      <c r="F35" s="26">
        <v>1478</v>
      </c>
      <c r="G35" s="32">
        <v>13102.47</v>
      </c>
      <c r="H35" s="4">
        <v>266.03999999999996</v>
      </c>
      <c r="I35" s="4">
        <v>2305.7820000000002</v>
      </c>
      <c r="J35" s="8">
        <v>4367.49</v>
      </c>
      <c r="K35" s="42" t="s">
        <v>167</v>
      </c>
      <c r="L35" s="65" t="s">
        <v>136</v>
      </c>
    </row>
    <row r="36" spans="1:12" ht="21" x14ac:dyDescent="0.25">
      <c r="A36" s="33">
        <v>12</v>
      </c>
      <c r="B36" s="58" t="s">
        <v>94</v>
      </c>
      <c r="C36" s="58" t="s">
        <v>92</v>
      </c>
      <c r="D36" s="60" t="s">
        <v>88</v>
      </c>
      <c r="E36" s="16">
        <v>1081</v>
      </c>
      <c r="F36" s="16">
        <v>18410</v>
      </c>
      <c r="G36" s="16">
        <v>163204.70000000001</v>
      </c>
      <c r="H36" s="4">
        <v>3313.7999999999997</v>
      </c>
      <c r="I36" s="4">
        <v>28719.600000000002</v>
      </c>
      <c r="J36" s="8">
        <v>54401.55</v>
      </c>
      <c r="K36" s="42" t="s">
        <v>167</v>
      </c>
      <c r="L36" s="29" t="s">
        <v>98</v>
      </c>
    </row>
    <row r="37" spans="1:12" ht="24.75" x14ac:dyDescent="0.25">
      <c r="A37" s="37">
        <v>13</v>
      </c>
      <c r="B37" s="36" t="s">
        <v>126</v>
      </c>
      <c r="C37" s="36" t="s">
        <v>84</v>
      </c>
      <c r="D37" s="106" t="s">
        <v>221</v>
      </c>
      <c r="E37" s="26">
        <v>1217</v>
      </c>
      <c r="F37" s="27">
        <v>21062.7</v>
      </c>
      <c r="G37" s="26">
        <v>186722</v>
      </c>
      <c r="H37" s="4">
        <v>3792.2069999999999</v>
      </c>
      <c r="I37" s="4">
        <v>32858.044000000009</v>
      </c>
      <c r="J37" s="8">
        <v>62241</v>
      </c>
      <c r="K37" s="42" t="s">
        <v>167</v>
      </c>
      <c r="L37" s="29" t="s">
        <v>25</v>
      </c>
    </row>
    <row r="38" spans="1:12" ht="21" x14ac:dyDescent="0.25">
      <c r="A38" s="33">
        <v>14</v>
      </c>
      <c r="B38" s="58" t="s">
        <v>102</v>
      </c>
      <c r="C38" s="58" t="s">
        <v>100</v>
      </c>
      <c r="D38" s="60" t="s">
        <v>101</v>
      </c>
      <c r="E38" s="61">
        <v>1382</v>
      </c>
      <c r="F38" s="62">
        <v>25275</v>
      </c>
      <c r="G38" s="92">
        <v>224062.88</v>
      </c>
      <c r="H38" s="4">
        <v>4549.5</v>
      </c>
      <c r="I38" s="4">
        <v>39429</v>
      </c>
      <c r="J38" s="8">
        <v>74687.63</v>
      </c>
      <c r="K38" s="42" t="s">
        <v>167</v>
      </c>
      <c r="L38" s="29" t="s">
        <v>98</v>
      </c>
    </row>
    <row r="39" spans="1:12" ht="21" x14ac:dyDescent="0.25">
      <c r="A39" s="37">
        <v>15</v>
      </c>
      <c r="B39" s="36" t="s">
        <v>195</v>
      </c>
      <c r="C39" s="36" t="s">
        <v>85</v>
      </c>
      <c r="D39" s="101" t="s">
        <v>201</v>
      </c>
      <c r="E39" s="59">
        <v>2400</v>
      </c>
      <c r="F39" s="49">
        <v>41838</v>
      </c>
      <c r="G39" s="49">
        <v>370893.85</v>
      </c>
      <c r="H39" s="79">
        <v>7531.1729999999998</v>
      </c>
      <c r="I39" s="79">
        <v>65267.612999999998</v>
      </c>
      <c r="J39" s="125">
        <v>123631.285</v>
      </c>
      <c r="K39" s="42" t="s">
        <v>167</v>
      </c>
      <c r="L39" s="6" t="s">
        <v>196</v>
      </c>
    </row>
    <row r="40" spans="1:12" ht="24.75" x14ac:dyDescent="0.25">
      <c r="A40" s="33">
        <v>16</v>
      </c>
      <c r="B40" s="31" t="s">
        <v>270</v>
      </c>
      <c r="C40" s="31" t="s">
        <v>130</v>
      </c>
      <c r="D40" s="104" t="s">
        <v>131</v>
      </c>
      <c r="E40" s="26">
        <v>738</v>
      </c>
      <c r="F40" s="26">
        <v>13330</v>
      </c>
      <c r="G40" s="32">
        <v>118170.45</v>
      </c>
      <c r="H40" s="4">
        <v>2399.4</v>
      </c>
      <c r="I40" s="4">
        <v>20794.901999999998</v>
      </c>
      <c r="J40" s="8">
        <v>39390.15</v>
      </c>
      <c r="K40" s="42" t="s">
        <v>167</v>
      </c>
      <c r="L40" s="29" t="s">
        <v>98</v>
      </c>
    </row>
    <row r="41" spans="1:12" ht="24.75" x14ac:dyDescent="0.25">
      <c r="A41" s="37">
        <v>17</v>
      </c>
      <c r="B41" s="31" t="s">
        <v>134</v>
      </c>
      <c r="C41" s="31" t="s">
        <v>130</v>
      </c>
      <c r="D41" s="104" t="s">
        <v>131</v>
      </c>
      <c r="E41" s="26">
        <v>2030</v>
      </c>
      <c r="F41" s="26">
        <v>38025</v>
      </c>
      <c r="G41" s="32">
        <v>337091.63</v>
      </c>
      <c r="H41" s="4">
        <v>6844.5</v>
      </c>
      <c r="I41" s="4">
        <v>59319.101999999999</v>
      </c>
      <c r="J41" s="8">
        <v>112363.875</v>
      </c>
      <c r="K41" s="42" t="s">
        <v>167</v>
      </c>
      <c r="L41" s="29" t="s">
        <v>98</v>
      </c>
    </row>
    <row r="42" spans="1:12" ht="24.75" x14ac:dyDescent="0.5">
      <c r="A42" s="33">
        <v>18</v>
      </c>
      <c r="B42" s="64" t="s">
        <v>258</v>
      </c>
      <c r="C42" s="36" t="s">
        <v>225</v>
      </c>
      <c r="D42" s="105" t="s">
        <v>88</v>
      </c>
      <c r="E42" s="26">
        <v>293</v>
      </c>
      <c r="F42" s="26">
        <v>5104</v>
      </c>
      <c r="G42" s="32">
        <v>45246.96</v>
      </c>
      <c r="H42" s="4">
        <v>918.71999999999991</v>
      </c>
      <c r="I42" s="4">
        <v>7962.3420000000006</v>
      </c>
      <c r="J42" s="8">
        <v>15082.32</v>
      </c>
      <c r="K42" s="42" t="s">
        <v>167</v>
      </c>
      <c r="L42" s="65" t="s">
        <v>136</v>
      </c>
    </row>
    <row r="43" spans="1:12" ht="24.75" x14ac:dyDescent="0.65">
      <c r="A43" s="37">
        <v>19</v>
      </c>
      <c r="B43" s="46" t="s">
        <v>33</v>
      </c>
      <c r="C43" s="46" t="s">
        <v>34</v>
      </c>
      <c r="D43" s="102" t="s">
        <v>13</v>
      </c>
      <c r="E43" s="49">
        <v>1200</v>
      </c>
      <c r="F43" s="49">
        <v>20857</v>
      </c>
      <c r="G43" s="49">
        <v>184898</v>
      </c>
      <c r="H43" s="4">
        <v>3754.5929999999998</v>
      </c>
      <c r="I43" s="4">
        <v>32537.253000000001</v>
      </c>
      <c r="J43" s="8">
        <v>61633</v>
      </c>
      <c r="K43" s="42" t="s">
        <v>167</v>
      </c>
      <c r="L43" s="6" t="s">
        <v>245</v>
      </c>
    </row>
    <row r="44" spans="1:12" ht="24.75" x14ac:dyDescent="0.5">
      <c r="A44" s="33">
        <v>20</v>
      </c>
      <c r="B44" s="46" t="s">
        <v>159</v>
      </c>
      <c r="C44" s="25" t="s">
        <v>85</v>
      </c>
      <c r="D44" s="106" t="s">
        <v>13</v>
      </c>
      <c r="E44" s="66">
        <v>492</v>
      </c>
      <c r="F44" s="66">
        <v>8572</v>
      </c>
      <c r="G44" s="67">
        <v>75991</v>
      </c>
      <c r="H44" s="4">
        <v>1543.4170000000001</v>
      </c>
      <c r="I44" s="4">
        <v>13372.52</v>
      </c>
      <c r="J44" s="8">
        <v>25331</v>
      </c>
      <c r="K44" s="42" t="s">
        <v>167</v>
      </c>
      <c r="L44" s="65" t="s">
        <v>83</v>
      </c>
    </row>
    <row r="45" spans="1:12" ht="24.75" x14ac:dyDescent="0.5">
      <c r="A45" s="37">
        <v>21</v>
      </c>
      <c r="B45" s="64" t="s">
        <v>183</v>
      </c>
      <c r="C45" s="36" t="s">
        <v>203</v>
      </c>
      <c r="D45" s="105" t="s">
        <v>88</v>
      </c>
      <c r="E45" s="26">
        <v>1253</v>
      </c>
      <c r="F45" s="26">
        <v>21907</v>
      </c>
      <c r="G45" s="32">
        <v>194205.56</v>
      </c>
      <c r="H45" s="4">
        <v>3943.2599999999998</v>
      </c>
      <c r="I45" s="4">
        <v>34175.021999999997</v>
      </c>
      <c r="J45" s="8">
        <v>64735.19</v>
      </c>
      <c r="K45" s="42" t="s">
        <v>167</v>
      </c>
      <c r="L45" s="65" t="s">
        <v>136</v>
      </c>
    </row>
    <row r="46" spans="1:12" ht="21" x14ac:dyDescent="0.25">
      <c r="A46" s="33">
        <v>22</v>
      </c>
      <c r="B46" s="58" t="s">
        <v>103</v>
      </c>
      <c r="C46" s="58" t="s">
        <v>104</v>
      </c>
      <c r="D46" s="60" t="s">
        <v>101</v>
      </c>
      <c r="E46" s="61">
        <v>1090</v>
      </c>
      <c r="F46" s="62">
        <v>20200</v>
      </c>
      <c r="G46" s="92">
        <v>179073</v>
      </c>
      <c r="H46" s="4">
        <v>3636</v>
      </c>
      <c r="I46" s="4">
        <v>31512</v>
      </c>
      <c r="J46" s="8">
        <v>59691</v>
      </c>
      <c r="K46" s="42" t="s">
        <v>167</v>
      </c>
      <c r="L46" s="29" t="s">
        <v>98</v>
      </c>
    </row>
    <row r="47" spans="1:12" ht="24.75" x14ac:dyDescent="0.25">
      <c r="A47" s="37">
        <v>23</v>
      </c>
      <c r="B47" s="31" t="s">
        <v>132</v>
      </c>
      <c r="C47" s="31" t="s">
        <v>130</v>
      </c>
      <c r="D47" s="104" t="s">
        <v>131</v>
      </c>
      <c r="E47" s="26">
        <v>655</v>
      </c>
      <c r="F47" s="26">
        <v>11750</v>
      </c>
      <c r="G47" s="32">
        <v>104163.75</v>
      </c>
      <c r="H47" s="4">
        <v>2115</v>
      </c>
      <c r="I47" s="4">
        <v>18330.101999999999</v>
      </c>
      <c r="J47" s="8">
        <v>34721.25</v>
      </c>
      <c r="K47" s="42" t="s">
        <v>167</v>
      </c>
      <c r="L47" s="29" t="s">
        <v>98</v>
      </c>
    </row>
    <row r="48" spans="1:12" ht="24.75" x14ac:dyDescent="0.5">
      <c r="A48" s="33">
        <v>24</v>
      </c>
      <c r="B48" s="64" t="s">
        <v>259</v>
      </c>
      <c r="C48" s="36" t="s">
        <v>225</v>
      </c>
      <c r="D48" s="105" t="s">
        <v>88</v>
      </c>
      <c r="E48" s="26">
        <v>972</v>
      </c>
      <c r="F48" s="27">
        <v>17055.5</v>
      </c>
      <c r="G48" s="32">
        <v>51197.75</v>
      </c>
      <c r="H48" s="4">
        <v>3069.99</v>
      </c>
      <c r="I48" s="4">
        <v>26606.682000000001</v>
      </c>
      <c r="J48" s="8">
        <v>50399.002500000002</v>
      </c>
      <c r="K48" s="42" t="s">
        <v>167</v>
      </c>
      <c r="L48" s="65" t="s">
        <v>136</v>
      </c>
    </row>
    <row r="49" spans="1:12" ht="24.75" x14ac:dyDescent="0.5">
      <c r="A49" s="37">
        <v>25</v>
      </c>
      <c r="B49" s="64" t="s">
        <v>260</v>
      </c>
      <c r="C49" s="36" t="s">
        <v>226</v>
      </c>
      <c r="D49" s="105" t="s">
        <v>88</v>
      </c>
      <c r="E49" s="26">
        <v>55</v>
      </c>
      <c r="F49" s="26">
        <v>962</v>
      </c>
      <c r="G49" s="32">
        <v>8528.1299999999992</v>
      </c>
      <c r="H49" s="4">
        <v>173.16</v>
      </c>
      <c r="I49" s="4">
        <v>1500.8220000000001</v>
      </c>
      <c r="J49" s="8">
        <v>2842.71</v>
      </c>
      <c r="K49" s="42" t="s">
        <v>167</v>
      </c>
      <c r="L49" s="65" t="s">
        <v>136</v>
      </c>
    </row>
    <row r="50" spans="1:12" ht="24.75" x14ac:dyDescent="0.5">
      <c r="A50" s="33">
        <v>26</v>
      </c>
      <c r="B50" s="64" t="s">
        <v>182</v>
      </c>
      <c r="C50" s="36" t="s">
        <v>203</v>
      </c>
      <c r="D50" s="105" t="s">
        <v>88</v>
      </c>
      <c r="E50" s="26">
        <v>2099</v>
      </c>
      <c r="F50" s="26">
        <v>36834</v>
      </c>
      <c r="G50" s="32">
        <v>326533.40999999997</v>
      </c>
      <c r="H50" s="4">
        <v>6630.12</v>
      </c>
      <c r="I50" s="4">
        <v>57461.142</v>
      </c>
      <c r="J50" s="8">
        <v>108844.47</v>
      </c>
      <c r="K50" s="42" t="s">
        <v>167</v>
      </c>
      <c r="L50" s="65" t="s">
        <v>136</v>
      </c>
    </row>
    <row r="51" spans="1:12" ht="21" x14ac:dyDescent="0.25">
      <c r="A51" s="37">
        <v>27</v>
      </c>
      <c r="B51" s="58" t="s">
        <v>269</v>
      </c>
      <c r="C51" s="58" t="s">
        <v>92</v>
      </c>
      <c r="D51" s="60" t="s">
        <v>88</v>
      </c>
      <c r="E51" s="16">
        <v>558</v>
      </c>
      <c r="F51" s="16">
        <v>10175</v>
      </c>
      <c r="G51" s="16">
        <v>90201.38</v>
      </c>
      <c r="H51" s="4">
        <v>1831.5</v>
      </c>
      <c r="I51" s="4">
        <v>15873</v>
      </c>
      <c r="J51" s="8">
        <v>30067.13</v>
      </c>
      <c r="K51" s="42" t="s">
        <v>167</v>
      </c>
      <c r="L51" s="29" t="s">
        <v>98</v>
      </c>
    </row>
    <row r="52" spans="1:12" ht="21" x14ac:dyDescent="0.25">
      <c r="A52" s="33">
        <v>28</v>
      </c>
      <c r="B52" s="58" t="s">
        <v>99</v>
      </c>
      <c r="C52" s="58" t="s">
        <v>100</v>
      </c>
      <c r="D52" s="60" t="s">
        <v>101</v>
      </c>
      <c r="E52" s="61">
        <v>1747</v>
      </c>
      <c r="F52" s="62">
        <v>30925</v>
      </c>
      <c r="G52" s="8">
        <v>274150.13</v>
      </c>
      <c r="H52" s="4">
        <v>5566.5</v>
      </c>
      <c r="I52" s="4">
        <v>48243</v>
      </c>
      <c r="J52" s="8">
        <v>91383.38</v>
      </c>
      <c r="K52" s="42" t="s">
        <v>167</v>
      </c>
      <c r="L52" s="29" t="s">
        <v>98</v>
      </c>
    </row>
    <row r="53" spans="1:12" ht="24.75" x14ac:dyDescent="0.25">
      <c r="A53" s="37">
        <v>29</v>
      </c>
      <c r="B53" s="46" t="s">
        <v>10</v>
      </c>
      <c r="C53" s="46" t="s">
        <v>8</v>
      </c>
      <c r="D53" s="100" t="s">
        <v>9</v>
      </c>
      <c r="E53" s="26">
        <v>780</v>
      </c>
      <c r="F53" s="26">
        <v>13856</v>
      </c>
      <c r="G53" s="32">
        <v>122833.44</v>
      </c>
      <c r="H53" s="4">
        <v>2494.08</v>
      </c>
      <c r="I53" s="4">
        <v>21615.462</v>
      </c>
      <c r="J53" s="8">
        <v>40944.479999999996</v>
      </c>
      <c r="K53" s="42" t="s">
        <v>167</v>
      </c>
      <c r="L53" s="3" t="s">
        <v>24</v>
      </c>
    </row>
    <row r="54" spans="1:12" ht="21" x14ac:dyDescent="0.25">
      <c r="A54" s="33">
        <v>30</v>
      </c>
      <c r="B54" s="58" t="s">
        <v>97</v>
      </c>
      <c r="C54" s="58" t="s">
        <v>92</v>
      </c>
      <c r="D54" s="60" t="s">
        <v>88</v>
      </c>
      <c r="E54" s="16">
        <v>219</v>
      </c>
      <c r="F54" s="16">
        <v>3730</v>
      </c>
      <c r="G54" s="16">
        <v>33066.449999999997</v>
      </c>
      <c r="H54" s="4">
        <v>671.4</v>
      </c>
      <c r="I54" s="4">
        <v>5818.8</v>
      </c>
      <c r="J54" s="8">
        <v>11022.15</v>
      </c>
      <c r="K54" s="42" t="s">
        <v>167</v>
      </c>
      <c r="L54" s="29" t="s">
        <v>98</v>
      </c>
    </row>
    <row r="55" spans="1:12" ht="24.75" x14ac:dyDescent="0.5">
      <c r="A55" s="37">
        <v>31</v>
      </c>
      <c r="B55" s="25" t="s">
        <v>163</v>
      </c>
      <c r="C55" s="25" t="s">
        <v>164</v>
      </c>
      <c r="D55" s="106" t="s">
        <v>101</v>
      </c>
      <c r="E55" s="66">
        <v>2001</v>
      </c>
      <c r="F55" s="66">
        <v>34421</v>
      </c>
      <c r="G55" s="67">
        <v>305143</v>
      </c>
      <c r="H55" s="4">
        <v>6196.2370000000001</v>
      </c>
      <c r="I55" s="4">
        <v>53696.959999999999</v>
      </c>
      <c r="J55" s="8">
        <v>101715</v>
      </c>
      <c r="K55" s="42" t="s">
        <v>167</v>
      </c>
      <c r="L55" s="65" t="s">
        <v>83</v>
      </c>
    </row>
    <row r="56" spans="1:12" ht="21" x14ac:dyDescent="0.25">
      <c r="A56" s="33">
        <v>32</v>
      </c>
      <c r="B56" s="58" t="s">
        <v>89</v>
      </c>
      <c r="C56" s="58" t="s">
        <v>87</v>
      </c>
      <c r="D56" s="60" t="s">
        <v>88</v>
      </c>
      <c r="E56" s="59">
        <v>836</v>
      </c>
      <c r="F56" s="16">
        <v>15360</v>
      </c>
      <c r="G56" s="16">
        <v>136166.39999999999</v>
      </c>
      <c r="H56" s="4">
        <v>2764.7999999999997</v>
      </c>
      <c r="I56" s="4">
        <v>23961.600000000002</v>
      </c>
      <c r="J56" s="8">
        <v>45388.800000000003</v>
      </c>
      <c r="K56" s="42" t="s">
        <v>167</v>
      </c>
      <c r="L56" s="29" t="s">
        <v>98</v>
      </c>
    </row>
    <row r="57" spans="1:12" ht="21" x14ac:dyDescent="0.25">
      <c r="A57" s="37">
        <v>33</v>
      </c>
      <c r="B57" s="58" t="s">
        <v>90</v>
      </c>
      <c r="C57" s="58" t="s">
        <v>87</v>
      </c>
      <c r="D57" s="60" t="s">
        <v>88</v>
      </c>
      <c r="E57" s="16">
        <v>380</v>
      </c>
      <c r="F57" s="16">
        <v>6170</v>
      </c>
      <c r="G57" s="16">
        <v>54697.05</v>
      </c>
      <c r="H57" s="4">
        <v>1110.5999999999999</v>
      </c>
      <c r="I57" s="4">
        <v>9625.2000000000007</v>
      </c>
      <c r="J57" s="8">
        <v>18232.349999999999</v>
      </c>
      <c r="K57" s="42" t="s">
        <v>167</v>
      </c>
      <c r="L57" s="29" t="s">
        <v>98</v>
      </c>
    </row>
    <row r="58" spans="1:12" ht="24.75" x14ac:dyDescent="0.5">
      <c r="A58" s="33">
        <v>34</v>
      </c>
      <c r="B58" s="46" t="s">
        <v>157</v>
      </c>
      <c r="C58" s="25" t="s">
        <v>85</v>
      </c>
      <c r="D58" s="106" t="s">
        <v>13</v>
      </c>
      <c r="E58" s="66">
        <v>487</v>
      </c>
      <c r="F58" s="66">
        <v>8492</v>
      </c>
      <c r="G58" s="67">
        <v>75282</v>
      </c>
      <c r="H58" s="4">
        <v>1529.0170000000001</v>
      </c>
      <c r="I58" s="4">
        <v>13247.720000000001</v>
      </c>
      <c r="J58" s="8">
        <v>25094</v>
      </c>
      <c r="K58" s="42" t="s">
        <v>167</v>
      </c>
      <c r="L58" s="65" t="s">
        <v>83</v>
      </c>
    </row>
    <row r="59" spans="1:12" ht="24.75" x14ac:dyDescent="0.5">
      <c r="A59" s="37">
        <v>35</v>
      </c>
      <c r="B59" s="64" t="s">
        <v>247</v>
      </c>
      <c r="C59" s="36" t="s">
        <v>228</v>
      </c>
      <c r="D59" s="105" t="s">
        <v>137</v>
      </c>
      <c r="E59" s="26">
        <v>525</v>
      </c>
      <c r="F59" s="26">
        <v>8995</v>
      </c>
      <c r="G59" s="32">
        <v>79740.679999999993</v>
      </c>
      <c r="H59" s="4">
        <v>1619.1</v>
      </c>
      <c r="I59" s="4">
        <v>14032.302000000001</v>
      </c>
      <c r="J59" s="8">
        <v>26580.23</v>
      </c>
      <c r="K59" s="42" t="s">
        <v>167</v>
      </c>
      <c r="L59" s="65" t="s">
        <v>136</v>
      </c>
    </row>
    <row r="60" spans="1:12" ht="24.75" x14ac:dyDescent="0.5">
      <c r="A60" s="33">
        <v>36</v>
      </c>
      <c r="B60" s="64" t="s">
        <v>262</v>
      </c>
      <c r="C60" s="36" t="s">
        <v>225</v>
      </c>
      <c r="D60" s="105" t="s">
        <v>88</v>
      </c>
      <c r="E60" s="26">
        <v>1470</v>
      </c>
      <c r="F60" s="26">
        <v>25728</v>
      </c>
      <c r="G60" s="32">
        <v>228078.72</v>
      </c>
      <c r="H60" s="4">
        <v>4631.04</v>
      </c>
      <c r="I60" s="4">
        <v>40135.781999999999</v>
      </c>
      <c r="J60" s="8">
        <v>76026.240000000005</v>
      </c>
      <c r="K60" s="42" t="s">
        <v>167</v>
      </c>
      <c r="L60" s="65" t="s">
        <v>136</v>
      </c>
    </row>
    <row r="61" spans="1:12" ht="24.75" x14ac:dyDescent="0.5">
      <c r="A61" s="37">
        <v>37</v>
      </c>
      <c r="B61" s="64" t="s">
        <v>185</v>
      </c>
      <c r="C61" s="36" t="s">
        <v>223</v>
      </c>
      <c r="D61" s="105" t="s">
        <v>88</v>
      </c>
      <c r="E61" s="26">
        <v>1578</v>
      </c>
      <c r="F61" s="26">
        <v>27564</v>
      </c>
      <c r="G61" s="32">
        <v>244354.86</v>
      </c>
      <c r="H61" s="4">
        <v>4961.5199999999995</v>
      </c>
      <c r="I61" s="4">
        <v>42999.942000000003</v>
      </c>
      <c r="J61" s="8">
        <v>81451.62</v>
      </c>
      <c r="K61" s="42" t="s">
        <v>167</v>
      </c>
      <c r="L61" s="65" t="s">
        <v>136</v>
      </c>
    </row>
    <row r="62" spans="1:12" ht="21" x14ac:dyDescent="0.25">
      <c r="A62" s="33">
        <v>38</v>
      </c>
      <c r="B62" s="58" t="s">
        <v>96</v>
      </c>
      <c r="C62" s="58" t="s">
        <v>92</v>
      </c>
      <c r="D62" s="60" t="s">
        <v>88</v>
      </c>
      <c r="E62" s="16">
        <v>1320</v>
      </c>
      <c r="F62" s="16">
        <v>24135</v>
      </c>
      <c r="G62" s="16">
        <v>213956.8</v>
      </c>
      <c r="H62" s="4">
        <v>4344.3</v>
      </c>
      <c r="I62" s="4">
        <v>37650.6</v>
      </c>
      <c r="J62" s="8">
        <v>71318.929999999993</v>
      </c>
      <c r="K62" s="42" t="s">
        <v>167</v>
      </c>
      <c r="L62" s="29" t="s">
        <v>98</v>
      </c>
    </row>
    <row r="63" spans="1:12" ht="21" x14ac:dyDescent="0.25">
      <c r="A63" s="37">
        <v>39</v>
      </c>
      <c r="B63" s="58" t="s">
        <v>105</v>
      </c>
      <c r="C63" s="58" t="s">
        <v>104</v>
      </c>
      <c r="D63" s="60" t="s">
        <v>101</v>
      </c>
      <c r="E63" s="61">
        <v>2300</v>
      </c>
      <c r="F63" s="62">
        <v>41530</v>
      </c>
      <c r="G63" s="92">
        <v>368163.45</v>
      </c>
      <c r="H63" s="4">
        <v>7475.4</v>
      </c>
      <c r="I63" s="4">
        <v>64786.8</v>
      </c>
      <c r="J63" s="8">
        <v>122721.15</v>
      </c>
      <c r="K63" s="42" t="s">
        <v>167</v>
      </c>
      <c r="L63" s="29" t="s">
        <v>98</v>
      </c>
    </row>
    <row r="64" spans="1:12" ht="21" x14ac:dyDescent="0.25">
      <c r="A64" s="33">
        <v>40</v>
      </c>
      <c r="B64" s="58" t="s">
        <v>86</v>
      </c>
      <c r="C64" s="58" t="s">
        <v>87</v>
      </c>
      <c r="D64" s="60" t="s">
        <v>88</v>
      </c>
      <c r="E64" s="16">
        <v>1356</v>
      </c>
      <c r="F64" s="16">
        <v>24915</v>
      </c>
      <c r="G64" s="16">
        <v>220871.5</v>
      </c>
      <c r="H64" s="4">
        <v>4484.7</v>
      </c>
      <c r="I64" s="4">
        <v>38867.4</v>
      </c>
      <c r="J64" s="8">
        <v>73623.83</v>
      </c>
      <c r="K64" s="42" t="s">
        <v>167</v>
      </c>
      <c r="L64" s="29" t="s">
        <v>98</v>
      </c>
    </row>
    <row r="65" spans="1:12" ht="24.75" x14ac:dyDescent="0.5">
      <c r="A65" s="37">
        <v>41</v>
      </c>
      <c r="B65" s="64" t="s">
        <v>265</v>
      </c>
      <c r="C65" s="36" t="s">
        <v>228</v>
      </c>
      <c r="D65" s="105" t="s">
        <v>137</v>
      </c>
      <c r="E65" s="26">
        <v>932</v>
      </c>
      <c r="F65" s="26">
        <v>15973</v>
      </c>
      <c r="G65" s="32">
        <v>141600.65</v>
      </c>
      <c r="H65" s="4">
        <v>2875.14</v>
      </c>
      <c r="I65" s="4">
        <v>24917.982</v>
      </c>
      <c r="J65" s="8">
        <v>47200.22</v>
      </c>
      <c r="K65" s="42" t="s">
        <v>167</v>
      </c>
      <c r="L65" s="65" t="s">
        <v>136</v>
      </c>
    </row>
    <row r="66" spans="1:12" ht="24.75" x14ac:dyDescent="0.5">
      <c r="A66" s="33">
        <v>42</v>
      </c>
      <c r="B66" s="64" t="s">
        <v>266</v>
      </c>
      <c r="C66" s="36" t="s">
        <v>225</v>
      </c>
      <c r="D66" s="105" t="s">
        <v>88</v>
      </c>
      <c r="E66" s="26">
        <v>403</v>
      </c>
      <c r="F66" s="26">
        <v>7022</v>
      </c>
      <c r="G66" s="32">
        <v>62250.03</v>
      </c>
      <c r="H66" s="4">
        <v>1263.96</v>
      </c>
      <c r="I66" s="4">
        <v>10954.422</v>
      </c>
      <c r="J66" s="8">
        <v>20750.009999999998</v>
      </c>
      <c r="K66" s="42" t="s">
        <v>167</v>
      </c>
      <c r="L66" s="65" t="s">
        <v>136</v>
      </c>
    </row>
    <row r="67" spans="1:12" ht="24.75" x14ac:dyDescent="0.5">
      <c r="A67" s="37">
        <v>43</v>
      </c>
      <c r="B67" s="64" t="s">
        <v>138</v>
      </c>
      <c r="C67" s="36" t="s">
        <v>228</v>
      </c>
      <c r="D67" s="105" t="s">
        <v>137</v>
      </c>
      <c r="E67" s="26">
        <v>368</v>
      </c>
      <c r="F67" s="26">
        <v>6307</v>
      </c>
      <c r="G67" s="32">
        <v>55911.56</v>
      </c>
      <c r="H67" s="4">
        <v>1135.26</v>
      </c>
      <c r="I67" s="4">
        <v>9839.0220000000008</v>
      </c>
      <c r="J67" s="8">
        <v>18637.185000000001</v>
      </c>
      <c r="K67" s="42" t="s">
        <v>167</v>
      </c>
      <c r="L67" s="65" t="s">
        <v>136</v>
      </c>
    </row>
    <row r="68" spans="1:12" ht="24.75" x14ac:dyDescent="0.25">
      <c r="A68" s="33">
        <v>44</v>
      </c>
      <c r="B68" s="31" t="s">
        <v>129</v>
      </c>
      <c r="C68" s="31" t="s">
        <v>130</v>
      </c>
      <c r="D68" s="104" t="s">
        <v>131</v>
      </c>
      <c r="E68" s="26">
        <v>398</v>
      </c>
      <c r="F68" s="26">
        <v>7140</v>
      </c>
      <c r="G68" s="32">
        <v>63296.1</v>
      </c>
      <c r="H68" s="4">
        <v>1285.2</v>
      </c>
      <c r="I68" s="4">
        <v>11138.502</v>
      </c>
      <c r="J68" s="8">
        <v>21098.7</v>
      </c>
      <c r="K68" s="42" t="s">
        <v>167</v>
      </c>
      <c r="L68" s="29" t="s">
        <v>98</v>
      </c>
    </row>
    <row r="69" spans="1:12" ht="24.75" x14ac:dyDescent="0.5">
      <c r="A69" s="37">
        <v>45</v>
      </c>
      <c r="B69" s="46" t="s">
        <v>7</v>
      </c>
      <c r="C69" s="36" t="s">
        <v>225</v>
      </c>
      <c r="D69" s="105" t="s">
        <v>88</v>
      </c>
      <c r="E69" s="26">
        <v>1091</v>
      </c>
      <c r="F69" s="26">
        <v>19150</v>
      </c>
      <c r="G69" s="32">
        <v>169764.76</v>
      </c>
      <c r="H69" s="4">
        <v>3446.9999999999995</v>
      </c>
      <c r="I69" s="4">
        <v>29874.102000000006</v>
      </c>
      <c r="J69" s="8">
        <v>56588.25</v>
      </c>
      <c r="K69" s="42" t="s">
        <v>167</v>
      </c>
      <c r="L69" s="65" t="s">
        <v>136</v>
      </c>
    </row>
    <row r="70" spans="1:12" ht="24.75" x14ac:dyDescent="0.5">
      <c r="A70" s="33">
        <v>46</v>
      </c>
      <c r="B70" s="64" t="s">
        <v>263</v>
      </c>
      <c r="C70" s="36" t="s">
        <v>227</v>
      </c>
      <c r="D70" s="105" t="s">
        <v>13</v>
      </c>
      <c r="E70" s="26">
        <v>1297</v>
      </c>
      <c r="F70" s="26">
        <v>22872</v>
      </c>
      <c r="G70" s="32">
        <v>202760.28</v>
      </c>
      <c r="H70" s="4">
        <v>4116.96</v>
      </c>
      <c r="I70" s="4">
        <v>35680.421999999999</v>
      </c>
      <c r="J70" s="8">
        <v>67586.759999999995</v>
      </c>
      <c r="K70" s="42" t="s">
        <v>167</v>
      </c>
      <c r="L70" s="65" t="s">
        <v>136</v>
      </c>
    </row>
    <row r="71" spans="1:12" ht="24.75" x14ac:dyDescent="0.5">
      <c r="A71" s="37">
        <v>47</v>
      </c>
      <c r="B71" s="64" t="s">
        <v>186</v>
      </c>
      <c r="C71" s="36" t="s">
        <v>224</v>
      </c>
      <c r="D71" s="105" t="s">
        <v>88</v>
      </c>
      <c r="E71" s="26">
        <v>370</v>
      </c>
      <c r="F71" s="26">
        <v>6464</v>
      </c>
      <c r="G71" s="32">
        <v>57303.360000000001</v>
      </c>
      <c r="H71" s="4">
        <v>1163.52</v>
      </c>
      <c r="I71" s="4">
        <v>10083.942000000001</v>
      </c>
      <c r="J71" s="8">
        <v>19101.12</v>
      </c>
      <c r="K71" s="42" t="s">
        <v>167</v>
      </c>
      <c r="L71" s="65" t="s">
        <v>136</v>
      </c>
    </row>
    <row r="72" spans="1:12" ht="24" x14ac:dyDescent="0.65">
      <c r="A72" s="33">
        <v>48</v>
      </c>
      <c r="B72" s="46" t="s">
        <v>30</v>
      </c>
      <c r="C72" s="30" t="s">
        <v>204</v>
      </c>
      <c r="D72" s="106" t="s">
        <v>28</v>
      </c>
      <c r="E72" s="49">
        <v>851</v>
      </c>
      <c r="F72" s="107">
        <v>14483</v>
      </c>
      <c r="G72" s="49">
        <v>128393</v>
      </c>
      <c r="H72" s="4">
        <v>2607.8609999999999</v>
      </c>
      <c r="I72" s="4">
        <v>22593.712</v>
      </c>
      <c r="J72" s="8">
        <v>42798</v>
      </c>
      <c r="K72" s="42" t="s">
        <v>167</v>
      </c>
      <c r="L72" s="51" t="s">
        <v>25</v>
      </c>
    </row>
    <row r="73" spans="1:12" ht="24.75" x14ac:dyDescent="0.25">
      <c r="A73" s="37">
        <v>49</v>
      </c>
      <c r="B73" s="36" t="s">
        <v>124</v>
      </c>
      <c r="C73" s="36" t="s">
        <v>125</v>
      </c>
      <c r="D73" s="106" t="s">
        <v>221</v>
      </c>
      <c r="E73" s="26">
        <v>2801</v>
      </c>
      <c r="F73" s="27">
        <v>48662.55</v>
      </c>
      <c r="G73" s="26">
        <v>431395</v>
      </c>
      <c r="H73" s="4">
        <v>8760.18</v>
      </c>
      <c r="I73" s="4">
        <v>75913.81</v>
      </c>
      <c r="J73" s="8">
        <v>143799</v>
      </c>
      <c r="K73" s="42" t="s">
        <v>167</v>
      </c>
      <c r="L73" s="29" t="s">
        <v>25</v>
      </c>
    </row>
    <row r="74" spans="1:12" ht="21" x14ac:dyDescent="0.25">
      <c r="A74" s="33">
        <v>50</v>
      </c>
      <c r="B74" s="58" t="s">
        <v>93</v>
      </c>
      <c r="C74" s="58" t="s">
        <v>92</v>
      </c>
      <c r="D74" s="60" t="s">
        <v>88</v>
      </c>
      <c r="E74" s="16">
        <v>957</v>
      </c>
      <c r="F74" s="16">
        <v>16525</v>
      </c>
      <c r="G74" s="16">
        <v>146494.1</v>
      </c>
      <c r="H74" s="4">
        <v>2974.5</v>
      </c>
      <c r="I74" s="4">
        <v>25779</v>
      </c>
      <c r="J74" s="8">
        <v>48831.38</v>
      </c>
      <c r="K74" s="42" t="s">
        <v>167</v>
      </c>
      <c r="L74" s="29" t="s">
        <v>98</v>
      </c>
    </row>
    <row r="75" spans="1:12" x14ac:dyDescent="0.25">
      <c r="A75" s="7"/>
      <c r="B75" s="7"/>
      <c r="C75" s="7"/>
      <c r="D75" s="127" t="s">
        <v>37</v>
      </c>
      <c r="E75" s="44">
        <f t="shared" ref="E75:J75" si="1">SUM(E25:E74)</f>
        <v>52436</v>
      </c>
      <c r="F75" s="44">
        <f t="shared" si="1"/>
        <v>924623.95000000007</v>
      </c>
      <c r="G75" s="128">
        <f t="shared" si="1"/>
        <v>8096796.9100000011</v>
      </c>
      <c r="H75" s="18">
        <f t="shared" si="1"/>
        <v>166438.23700000002</v>
      </c>
      <c r="I75" s="18">
        <f t="shared" si="1"/>
        <v>1442418.6710000003</v>
      </c>
      <c r="J75" s="18">
        <f t="shared" si="1"/>
        <v>2732271.0675000004</v>
      </c>
      <c r="K75" s="7"/>
      <c r="L75" s="7"/>
    </row>
    <row r="76" spans="1:12" x14ac:dyDescent="0.25">
      <c r="A76" s="133" t="s">
        <v>168</v>
      </c>
      <c r="B76" s="133"/>
    </row>
    <row r="77" spans="1:12" ht="63" x14ac:dyDescent="0.25">
      <c r="A77" s="21" t="s">
        <v>0</v>
      </c>
      <c r="B77" s="2" t="s">
        <v>1</v>
      </c>
      <c r="C77" s="2" t="s">
        <v>2</v>
      </c>
      <c r="D77" s="100" t="s">
        <v>3</v>
      </c>
      <c r="E77" s="2" t="s">
        <v>4</v>
      </c>
      <c r="F77" s="2" t="s">
        <v>5</v>
      </c>
      <c r="G77" s="2" t="s">
        <v>6</v>
      </c>
      <c r="H77" s="1" t="s">
        <v>19</v>
      </c>
      <c r="I77" s="2" t="s">
        <v>20</v>
      </c>
      <c r="J77" s="2" t="s">
        <v>21</v>
      </c>
      <c r="K77" s="2" t="s">
        <v>22</v>
      </c>
      <c r="L77" s="100" t="s">
        <v>23</v>
      </c>
    </row>
    <row r="78" spans="1:12" ht="19.5" x14ac:dyDescent="0.25">
      <c r="A78" s="37">
        <v>1</v>
      </c>
      <c r="B78" s="36" t="s">
        <v>276</v>
      </c>
      <c r="C78" s="36" t="s">
        <v>44</v>
      </c>
      <c r="D78" s="101" t="s">
        <v>45</v>
      </c>
      <c r="E78" s="37">
        <v>389</v>
      </c>
      <c r="F78" s="37">
        <v>6644</v>
      </c>
      <c r="G78" s="38">
        <v>58899</v>
      </c>
      <c r="H78" s="4">
        <v>1195.9199999999998</v>
      </c>
      <c r="I78" s="4">
        <v>10364.640000000001</v>
      </c>
      <c r="J78" s="8">
        <v>19633.02</v>
      </c>
      <c r="K78" s="42" t="s">
        <v>168</v>
      </c>
      <c r="L78" s="3" t="s">
        <v>24</v>
      </c>
    </row>
    <row r="79" spans="1:12" ht="19.5" x14ac:dyDescent="0.25">
      <c r="A79" s="37">
        <v>2</v>
      </c>
      <c r="B79" s="36" t="s">
        <v>248</v>
      </c>
      <c r="C79" s="36" t="s">
        <v>46</v>
      </c>
      <c r="D79" s="101" t="s">
        <v>45</v>
      </c>
      <c r="E79" s="37">
        <v>433</v>
      </c>
      <c r="F79" s="37">
        <v>7357</v>
      </c>
      <c r="G79" s="38">
        <v>65219.81</v>
      </c>
      <c r="H79" s="4">
        <v>1324.26</v>
      </c>
      <c r="I79" s="4">
        <v>11477.022000000001</v>
      </c>
      <c r="J79" s="8">
        <v>21739.934999999998</v>
      </c>
      <c r="K79" s="42" t="s">
        <v>168</v>
      </c>
      <c r="L79" s="3" t="s">
        <v>24</v>
      </c>
    </row>
    <row r="80" spans="1:12" ht="19.5" x14ac:dyDescent="0.25">
      <c r="A80" s="37">
        <v>3</v>
      </c>
      <c r="B80" s="36" t="s">
        <v>76</v>
      </c>
      <c r="C80" s="36" t="s">
        <v>179</v>
      </c>
      <c r="D80" s="101" t="s">
        <v>45</v>
      </c>
      <c r="E80" s="37">
        <v>921</v>
      </c>
      <c r="F80" s="37">
        <v>15755</v>
      </c>
      <c r="G80" s="38">
        <v>139668.07</v>
      </c>
      <c r="H80" s="4">
        <v>2835.8999999999996</v>
      </c>
      <c r="I80" s="4">
        <v>24577.902000000002</v>
      </c>
      <c r="J80" s="8">
        <v>46556.03</v>
      </c>
      <c r="K80" s="42" t="s">
        <v>168</v>
      </c>
      <c r="L80" s="3" t="s">
        <v>24</v>
      </c>
    </row>
    <row r="81" spans="1:12" ht="19.5" x14ac:dyDescent="0.25">
      <c r="A81" s="37">
        <v>4</v>
      </c>
      <c r="B81" s="36" t="s">
        <v>64</v>
      </c>
      <c r="C81" s="36" t="s">
        <v>65</v>
      </c>
      <c r="D81" s="101" t="s">
        <v>45</v>
      </c>
      <c r="E81" s="37">
        <v>1015</v>
      </c>
      <c r="F81" s="37">
        <v>18101</v>
      </c>
      <c r="G81" s="38">
        <v>160465.37</v>
      </c>
      <c r="H81" s="4">
        <v>3258.18</v>
      </c>
      <c r="I81" s="4">
        <v>28237.662</v>
      </c>
      <c r="J81" s="8">
        <v>53488.46</v>
      </c>
      <c r="K81" s="42" t="s">
        <v>168</v>
      </c>
      <c r="L81" s="3" t="s">
        <v>24</v>
      </c>
    </row>
    <row r="82" spans="1:12" ht="21" x14ac:dyDescent="0.25">
      <c r="A82" s="37">
        <v>5</v>
      </c>
      <c r="B82" s="46" t="s">
        <v>144</v>
      </c>
      <c r="C82" s="36" t="s">
        <v>232</v>
      </c>
      <c r="D82" s="101" t="s">
        <v>17</v>
      </c>
      <c r="E82" s="37">
        <v>489</v>
      </c>
      <c r="F82" s="37">
        <v>8570</v>
      </c>
      <c r="G82" s="38">
        <v>75973.05</v>
      </c>
      <c r="H82" s="4">
        <v>1542.6</v>
      </c>
      <c r="I82" s="4">
        <v>13369.2</v>
      </c>
      <c r="J82" s="8">
        <v>25324.35</v>
      </c>
      <c r="K82" s="42" t="s">
        <v>168</v>
      </c>
      <c r="L82" s="96" t="s">
        <v>152</v>
      </c>
    </row>
    <row r="83" spans="1:12" ht="19.5" x14ac:dyDescent="0.25">
      <c r="A83" s="37">
        <v>6</v>
      </c>
      <c r="B83" s="36" t="s">
        <v>74</v>
      </c>
      <c r="C83" s="36" t="s">
        <v>60</v>
      </c>
      <c r="D83" s="101" t="s">
        <v>45</v>
      </c>
      <c r="E83" s="37">
        <v>424</v>
      </c>
      <c r="F83" s="37">
        <v>7258</v>
      </c>
      <c r="G83" s="38">
        <v>64342.17</v>
      </c>
      <c r="H83" s="4">
        <v>1306.44</v>
      </c>
      <c r="I83" s="4">
        <v>11322.48</v>
      </c>
      <c r="J83" s="8">
        <v>21447.39</v>
      </c>
      <c r="K83" s="42" t="s">
        <v>168</v>
      </c>
      <c r="L83" s="3" t="s">
        <v>24</v>
      </c>
    </row>
    <row r="84" spans="1:12" ht="24.75" x14ac:dyDescent="0.25">
      <c r="A84" s="37">
        <v>7</v>
      </c>
      <c r="B84" s="46" t="s">
        <v>277</v>
      </c>
      <c r="C84" s="46" t="s">
        <v>14</v>
      </c>
      <c r="D84" s="100" t="s">
        <v>17</v>
      </c>
      <c r="E84" s="26">
        <v>370</v>
      </c>
      <c r="F84" s="26">
        <v>6471</v>
      </c>
      <c r="G84" s="32">
        <v>57365.42</v>
      </c>
      <c r="H84" s="4">
        <v>1164.78</v>
      </c>
      <c r="I84" s="4">
        <v>10094.76</v>
      </c>
      <c r="J84" s="8">
        <v>19221.8</v>
      </c>
      <c r="K84" s="42" t="s">
        <v>168</v>
      </c>
      <c r="L84" s="3" t="s">
        <v>24</v>
      </c>
    </row>
    <row r="85" spans="1:12" ht="21" x14ac:dyDescent="0.25">
      <c r="A85" s="37">
        <v>8</v>
      </c>
      <c r="B85" s="46" t="s">
        <v>140</v>
      </c>
      <c r="C85" s="36" t="s">
        <v>232</v>
      </c>
      <c r="D85" s="101" t="s">
        <v>13</v>
      </c>
      <c r="E85" s="37">
        <v>1019</v>
      </c>
      <c r="F85" s="37">
        <v>17936</v>
      </c>
      <c r="G85" s="38">
        <v>159002.65</v>
      </c>
      <c r="H85" s="4">
        <v>3228.48</v>
      </c>
      <c r="I85" s="4">
        <v>27980.160000000003</v>
      </c>
      <c r="J85" s="8">
        <v>53000.885000000002</v>
      </c>
      <c r="K85" s="42" t="s">
        <v>168</v>
      </c>
      <c r="L85" s="96" t="s">
        <v>152</v>
      </c>
    </row>
    <row r="86" spans="1:12" ht="21" x14ac:dyDescent="0.25">
      <c r="A86" s="37">
        <v>9</v>
      </c>
      <c r="B86" s="46" t="s">
        <v>143</v>
      </c>
      <c r="C86" s="36" t="s">
        <v>232</v>
      </c>
      <c r="D86" s="101" t="s">
        <v>17</v>
      </c>
      <c r="E86" s="37">
        <v>616</v>
      </c>
      <c r="F86" s="37">
        <v>10812</v>
      </c>
      <c r="G86" s="38">
        <v>95848.38</v>
      </c>
      <c r="H86" s="4">
        <v>1946.1599999999999</v>
      </c>
      <c r="I86" s="4">
        <v>16866.72</v>
      </c>
      <c r="J86" s="8">
        <v>31949.46</v>
      </c>
      <c r="K86" s="42" t="s">
        <v>168</v>
      </c>
      <c r="L86" s="96" t="s">
        <v>152</v>
      </c>
    </row>
    <row r="87" spans="1:12" ht="19.5" x14ac:dyDescent="0.25">
      <c r="A87" s="37">
        <v>10</v>
      </c>
      <c r="B87" s="25" t="s">
        <v>66</v>
      </c>
      <c r="C87" s="25" t="s">
        <v>67</v>
      </c>
      <c r="D87" s="101" t="s">
        <v>45</v>
      </c>
      <c r="E87" s="37">
        <v>604</v>
      </c>
      <c r="F87" s="37">
        <v>10345</v>
      </c>
      <c r="G87" s="38">
        <v>91708.44</v>
      </c>
      <c r="H87" s="4">
        <v>1862.1</v>
      </c>
      <c r="I87" s="4">
        <v>16138.302</v>
      </c>
      <c r="J87" s="8">
        <v>30569.474999999999</v>
      </c>
      <c r="K87" s="42" t="s">
        <v>168</v>
      </c>
      <c r="L87" s="3" t="s">
        <v>24</v>
      </c>
    </row>
    <row r="88" spans="1:12" ht="21" x14ac:dyDescent="0.25">
      <c r="A88" s="37">
        <v>11</v>
      </c>
      <c r="B88" s="46" t="s">
        <v>155</v>
      </c>
      <c r="C88" s="46" t="s">
        <v>243</v>
      </c>
      <c r="D88" s="60" t="s">
        <v>131</v>
      </c>
      <c r="E88" s="49">
        <v>787</v>
      </c>
      <c r="F88" s="49">
        <v>14550</v>
      </c>
      <c r="G88" s="50">
        <v>128985.75</v>
      </c>
      <c r="H88" s="4">
        <v>2619</v>
      </c>
      <c r="I88" s="4">
        <v>22698</v>
      </c>
      <c r="J88" s="8">
        <v>42995.25</v>
      </c>
      <c r="K88" s="42" t="s">
        <v>168</v>
      </c>
      <c r="L88" s="96" t="s">
        <v>165</v>
      </c>
    </row>
    <row r="89" spans="1:12" ht="19.5" x14ac:dyDescent="0.25">
      <c r="A89" s="37">
        <v>12</v>
      </c>
      <c r="B89" s="36" t="s">
        <v>246</v>
      </c>
      <c r="C89" s="36" t="s">
        <v>44</v>
      </c>
      <c r="D89" s="101" t="s">
        <v>45</v>
      </c>
      <c r="E89" s="37">
        <v>971</v>
      </c>
      <c r="F89" s="37">
        <v>16456</v>
      </c>
      <c r="G89" s="38">
        <v>145882.44</v>
      </c>
      <c r="H89" s="4">
        <v>2962.08</v>
      </c>
      <c r="I89" s="4">
        <v>25671.462</v>
      </c>
      <c r="J89" s="8">
        <v>48627.48</v>
      </c>
      <c r="K89" s="42" t="s">
        <v>168</v>
      </c>
      <c r="L89" s="3" t="s">
        <v>24</v>
      </c>
    </row>
    <row r="90" spans="1:12" ht="19.5" x14ac:dyDescent="0.25">
      <c r="A90" s="37">
        <v>13</v>
      </c>
      <c r="B90" s="36" t="s">
        <v>62</v>
      </c>
      <c r="C90" s="36" t="s">
        <v>63</v>
      </c>
      <c r="D90" s="101" t="s">
        <v>45</v>
      </c>
      <c r="E90" s="37">
        <v>1829</v>
      </c>
      <c r="F90" s="37">
        <v>31386</v>
      </c>
      <c r="G90" s="38">
        <v>278236.89</v>
      </c>
      <c r="H90" s="4">
        <v>5649.48</v>
      </c>
      <c r="I90" s="4">
        <v>48962.262000000002</v>
      </c>
      <c r="J90" s="8">
        <v>92745.63</v>
      </c>
      <c r="K90" s="42" t="s">
        <v>168</v>
      </c>
      <c r="L90" s="3" t="s">
        <v>24</v>
      </c>
    </row>
    <row r="91" spans="1:12" ht="21" x14ac:dyDescent="0.25">
      <c r="A91" s="37">
        <v>14</v>
      </c>
      <c r="B91" s="46" t="s">
        <v>141</v>
      </c>
      <c r="C91" s="36" t="s">
        <v>232</v>
      </c>
      <c r="D91" s="101" t="s">
        <v>13</v>
      </c>
      <c r="E91" s="37">
        <v>837</v>
      </c>
      <c r="F91" s="37">
        <v>14786</v>
      </c>
      <c r="G91" s="38">
        <v>131077.89000000001</v>
      </c>
      <c r="H91" s="4">
        <v>2661.48</v>
      </c>
      <c r="I91" s="4">
        <v>23066.16</v>
      </c>
      <c r="J91" s="8">
        <v>43692.63</v>
      </c>
      <c r="K91" s="42" t="s">
        <v>168</v>
      </c>
      <c r="L91" s="96" t="s">
        <v>152</v>
      </c>
    </row>
    <row r="92" spans="1:12" ht="24.75" x14ac:dyDescent="0.25">
      <c r="A92" s="37">
        <v>15</v>
      </c>
      <c r="B92" s="46" t="s">
        <v>153</v>
      </c>
      <c r="C92" s="46" t="s">
        <v>243</v>
      </c>
      <c r="D92" s="60" t="s">
        <v>131</v>
      </c>
      <c r="E92" s="26">
        <v>1194</v>
      </c>
      <c r="F92" s="26">
        <v>22075</v>
      </c>
      <c r="G92" s="32">
        <v>195694.88</v>
      </c>
      <c r="H92" s="4">
        <v>3973.5</v>
      </c>
      <c r="I92" s="4">
        <v>34437</v>
      </c>
      <c r="J92" s="8">
        <v>65231.63</v>
      </c>
      <c r="K92" s="42" t="s">
        <v>168</v>
      </c>
      <c r="L92" s="96" t="s">
        <v>165</v>
      </c>
    </row>
    <row r="93" spans="1:12" ht="19.5" x14ac:dyDescent="0.25">
      <c r="A93" s="37">
        <v>16</v>
      </c>
      <c r="B93" s="36" t="s">
        <v>72</v>
      </c>
      <c r="C93" s="36" t="s">
        <v>67</v>
      </c>
      <c r="D93" s="101" t="s">
        <v>45</v>
      </c>
      <c r="E93" s="37">
        <v>755</v>
      </c>
      <c r="F93" s="37">
        <v>12927</v>
      </c>
      <c r="G93" s="38">
        <v>114597.86</v>
      </c>
      <c r="H93" s="4">
        <v>2326.86</v>
      </c>
      <c r="I93" s="4">
        <v>20166.222000000002</v>
      </c>
      <c r="J93" s="8">
        <v>38199.29</v>
      </c>
      <c r="K93" s="42" t="s">
        <v>168</v>
      </c>
      <c r="L93" s="3" t="s">
        <v>24</v>
      </c>
    </row>
    <row r="94" spans="1:12" ht="21" x14ac:dyDescent="0.25">
      <c r="A94" s="37">
        <v>17</v>
      </c>
      <c r="B94" s="46" t="s">
        <v>146</v>
      </c>
      <c r="C94" s="36" t="s">
        <v>242</v>
      </c>
      <c r="D94" s="101" t="s">
        <v>17</v>
      </c>
      <c r="E94" s="37">
        <v>410</v>
      </c>
      <c r="F94" s="37">
        <v>7196</v>
      </c>
      <c r="G94" s="38">
        <v>63792.54</v>
      </c>
      <c r="H94" s="4">
        <v>1295.28</v>
      </c>
      <c r="I94" s="4">
        <v>11225.76</v>
      </c>
      <c r="J94" s="8">
        <v>21264.18</v>
      </c>
      <c r="K94" s="42" t="s">
        <v>168</v>
      </c>
      <c r="L94" s="96" t="s">
        <v>152</v>
      </c>
    </row>
    <row r="95" spans="1:12" ht="19.5" x14ac:dyDescent="0.25">
      <c r="A95" s="37">
        <v>18</v>
      </c>
      <c r="B95" s="36" t="s">
        <v>274</v>
      </c>
      <c r="C95" s="36" t="s">
        <v>44</v>
      </c>
      <c r="D95" s="101" t="s">
        <v>45</v>
      </c>
      <c r="E95" s="37">
        <v>351</v>
      </c>
      <c r="F95" s="37">
        <v>5949</v>
      </c>
      <c r="G95" s="38">
        <v>52737.85</v>
      </c>
      <c r="H95" s="4">
        <v>1070.82</v>
      </c>
      <c r="I95" s="4">
        <v>9280.44</v>
      </c>
      <c r="J95" s="8">
        <v>17579.3</v>
      </c>
      <c r="K95" s="42" t="s">
        <v>168</v>
      </c>
      <c r="L95" s="3" t="s">
        <v>24</v>
      </c>
    </row>
    <row r="96" spans="1:12" ht="19.5" x14ac:dyDescent="0.25">
      <c r="A96" s="37">
        <v>19</v>
      </c>
      <c r="B96" s="36" t="s">
        <v>75</v>
      </c>
      <c r="C96" s="36" t="s">
        <v>63</v>
      </c>
      <c r="D96" s="101" t="s">
        <v>45</v>
      </c>
      <c r="E96" s="37">
        <v>199</v>
      </c>
      <c r="F96" s="37">
        <v>3407</v>
      </c>
      <c r="G96" s="38">
        <v>30203.5</v>
      </c>
      <c r="H96" s="4">
        <v>613.26</v>
      </c>
      <c r="I96" s="4">
        <v>5314.92</v>
      </c>
      <c r="J96" s="8">
        <v>10067.68</v>
      </c>
      <c r="K96" s="42" t="s">
        <v>168</v>
      </c>
      <c r="L96" s="3" t="s">
        <v>24</v>
      </c>
    </row>
    <row r="97" spans="1:12" ht="19.5" x14ac:dyDescent="0.25">
      <c r="A97" s="37">
        <v>20</v>
      </c>
      <c r="B97" s="36" t="s">
        <v>61</v>
      </c>
      <c r="C97" s="36" t="s">
        <v>60</v>
      </c>
      <c r="D97" s="101" t="s">
        <v>45</v>
      </c>
      <c r="E97" s="37">
        <v>240</v>
      </c>
      <c r="F97" s="37">
        <v>4107</v>
      </c>
      <c r="G97" s="38">
        <v>36408.559999999998</v>
      </c>
      <c r="H97" s="4">
        <v>739.26</v>
      </c>
      <c r="I97" s="4">
        <v>6406.92</v>
      </c>
      <c r="J97" s="8">
        <v>12136.18</v>
      </c>
      <c r="K97" s="42" t="s">
        <v>168</v>
      </c>
      <c r="L97" s="3" t="s">
        <v>24</v>
      </c>
    </row>
    <row r="98" spans="1:12" ht="19.5" x14ac:dyDescent="0.25">
      <c r="A98" s="37">
        <v>21</v>
      </c>
      <c r="B98" s="36" t="s">
        <v>251</v>
      </c>
      <c r="C98" s="36" t="s">
        <v>46</v>
      </c>
      <c r="D98" s="101" t="s">
        <v>45</v>
      </c>
      <c r="E98" s="37">
        <v>740</v>
      </c>
      <c r="F98" s="37">
        <v>12556</v>
      </c>
      <c r="G98" s="38">
        <v>111308.94</v>
      </c>
      <c r="H98" s="4">
        <v>2260.08</v>
      </c>
      <c r="I98" s="4">
        <v>19587.462</v>
      </c>
      <c r="J98" s="8">
        <v>37102.99</v>
      </c>
      <c r="K98" s="42" t="s">
        <v>168</v>
      </c>
      <c r="L98" s="3" t="s">
        <v>24</v>
      </c>
    </row>
    <row r="99" spans="1:12" ht="21" x14ac:dyDescent="0.25">
      <c r="A99" s="37">
        <v>22</v>
      </c>
      <c r="B99" s="46" t="s">
        <v>148</v>
      </c>
      <c r="C99" s="36" t="s">
        <v>232</v>
      </c>
      <c r="D99" s="101" t="s">
        <v>17</v>
      </c>
      <c r="E99" s="37">
        <v>733</v>
      </c>
      <c r="F99" s="37">
        <v>12843</v>
      </c>
      <c r="G99" s="38">
        <v>113853.2</v>
      </c>
      <c r="H99" s="4">
        <v>2311.7399999999998</v>
      </c>
      <c r="I99" s="4">
        <v>20035.080000000002</v>
      </c>
      <c r="J99" s="8">
        <v>37951.07</v>
      </c>
      <c r="K99" s="42" t="s">
        <v>168</v>
      </c>
      <c r="L99" s="96" t="s">
        <v>152</v>
      </c>
    </row>
    <row r="100" spans="1:12" ht="19.5" x14ac:dyDescent="0.25">
      <c r="A100" s="37">
        <v>23</v>
      </c>
      <c r="B100" s="36" t="s">
        <v>57</v>
      </c>
      <c r="C100" s="36" t="s">
        <v>58</v>
      </c>
      <c r="D100" s="101" t="s">
        <v>45</v>
      </c>
      <c r="E100" s="37">
        <v>350</v>
      </c>
      <c r="F100" s="37">
        <v>5992</v>
      </c>
      <c r="G100" s="38">
        <v>53119.08</v>
      </c>
      <c r="H100" s="4">
        <v>1078.56</v>
      </c>
      <c r="I100" s="4">
        <v>9347.52</v>
      </c>
      <c r="J100" s="8">
        <v>17706.36</v>
      </c>
      <c r="K100" s="42" t="s">
        <v>168</v>
      </c>
      <c r="L100" s="3" t="s">
        <v>24</v>
      </c>
    </row>
    <row r="101" spans="1:12" ht="21" x14ac:dyDescent="0.25">
      <c r="A101" s="37">
        <v>24</v>
      </c>
      <c r="B101" s="46" t="s">
        <v>151</v>
      </c>
      <c r="C101" s="36" t="s">
        <v>242</v>
      </c>
      <c r="D101" s="101" t="s">
        <v>17</v>
      </c>
      <c r="E101" s="37">
        <v>1688</v>
      </c>
      <c r="F101" s="37">
        <v>29227</v>
      </c>
      <c r="G101" s="38">
        <v>259097.36</v>
      </c>
      <c r="H101" s="4">
        <v>5260.86</v>
      </c>
      <c r="I101" s="4">
        <v>45595.12</v>
      </c>
      <c r="J101" s="8">
        <v>86365.79</v>
      </c>
      <c r="K101" s="42" t="s">
        <v>168</v>
      </c>
      <c r="L101" s="96" t="s">
        <v>152</v>
      </c>
    </row>
    <row r="102" spans="1:12" ht="19.5" x14ac:dyDescent="0.25">
      <c r="A102" s="37">
        <v>25</v>
      </c>
      <c r="B102" s="36" t="s">
        <v>73</v>
      </c>
      <c r="C102" s="36" t="s">
        <v>67</v>
      </c>
      <c r="D102" s="101" t="s">
        <v>45</v>
      </c>
      <c r="E102" s="37">
        <v>1000</v>
      </c>
      <c r="F102" s="37">
        <v>17096</v>
      </c>
      <c r="G102" s="38">
        <v>151556.04</v>
      </c>
      <c r="H102" s="4">
        <v>3077.2799999999997</v>
      </c>
      <c r="I102" s="4">
        <v>26669.760000000002</v>
      </c>
      <c r="J102" s="8">
        <v>50518.68</v>
      </c>
      <c r="K102" s="42" t="s">
        <v>168</v>
      </c>
      <c r="L102" s="3" t="s">
        <v>24</v>
      </c>
    </row>
    <row r="103" spans="1:12" ht="21" x14ac:dyDescent="0.25">
      <c r="A103" s="37">
        <v>26</v>
      </c>
      <c r="B103" s="46" t="s">
        <v>150</v>
      </c>
      <c r="C103" s="36" t="s">
        <v>232</v>
      </c>
      <c r="D103" s="101" t="s">
        <v>17</v>
      </c>
      <c r="E103" s="37">
        <v>623</v>
      </c>
      <c r="F103" s="37">
        <v>10937</v>
      </c>
      <c r="G103" s="38">
        <v>96956.51</v>
      </c>
      <c r="H103" s="4">
        <v>1968.6599999999999</v>
      </c>
      <c r="I103" s="4">
        <v>17061.72</v>
      </c>
      <c r="J103" s="8">
        <v>32318.84</v>
      </c>
      <c r="K103" s="42" t="s">
        <v>168</v>
      </c>
      <c r="L103" s="96" t="s">
        <v>152</v>
      </c>
    </row>
    <row r="104" spans="1:12" ht="19.5" x14ac:dyDescent="0.25">
      <c r="A104" s="37">
        <v>27</v>
      </c>
      <c r="B104" s="36" t="s">
        <v>247</v>
      </c>
      <c r="C104" s="36" t="s">
        <v>47</v>
      </c>
      <c r="D104" s="101" t="s">
        <v>45</v>
      </c>
      <c r="E104" s="37">
        <v>1036</v>
      </c>
      <c r="F104" s="37">
        <v>17917</v>
      </c>
      <c r="G104" s="38">
        <v>158834.21</v>
      </c>
      <c r="H104" s="4">
        <v>3225.06</v>
      </c>
      <c r="I104" s="4">
        <v>27950.621999999999</v>
      </c>
      <c r="J104" s="8">
        <v>52944.735000000001</v>
      </c>
      <c r="K104" s="42" t="s">
        <v>168</v>
      </c>
      <c r="L104" s="3" t="s">
        <v>24</v>
      </c>
    </row>
    <row r="105" spans="1:12" ht="19.5" x14ac:dyDescent="0.25">
      <c r="A105" s="37">
        <v>28</v>
      </c>
      <c r="B105" s="36" t="s">
        <v>275</v>
      </c>
      <c r="C105" s="36" t="s">
        <v>44</v>
      </c>
      <c r="D105" s="101" t="s">
        <v>45</v>
      </c>
      <c r="E105" s="37">
        <v>180</v>
      </c>
      <c r="F105" s="37">
        <v>3074</v>
      </c>
      <c r="G105" s="38">
        <v>27251.01</v>
      </c>
      <c r="H105" s="4">
        <v>553.31999999999994</v>
      </c>
      <c r="I105" s="4">
        <v>4795.4400000000005</v>
      </c>
      <c r="J105" s="8">
        <v>9083.67</v>
      </c>
      <c r="K105" s="42" t="s">
        <v>168</v>
      </c>
      <c r="L105" s="3" t="s">
        <v>24</v>
      </c>
    </row>
    <row r="106" spans="1:12" ht="24.75" x14ac:dyDescent="0.25">
      <c r="A106" s="37">
        <v>29</v>
      </c>
      <c r="B106" s="46" t="s">
        <v>13</v>
      </c>
      <c r="C106" s="46" t="s">
        <v>14</v>
      </c>
      <c r="D106" s="100" t="s">
        <v>13</v>
      </c>
      <c r="E106" s="26">
        <v>822</v>
      </c>
      <c r="F106" s="26">
        <v>14533</v>
      </c>
      <c r="G106" s="32">
        <v>128835.05</v>
      </c>
      <c r="H106" s="4">
        <v>2615.94</v>
      </c>
      <c r="I106" s="4">
        <v>22671.480000000003</v>
      </c>
      <c r="J106" s="8">
        <v>42945.01</v>
      </c>
      <c r="K106" s="42" t="s">
        <v>168</v>
      </c>
      <c r="L106" s="3" t="s">
        <v>24</v>
      </c>
    </row>
    <row r="107" spans="1:12" ht="21" x14ac:dyDescent="0.25">
      <c r="A107" s="37">
        <v>30</v>
      </c>
      <c r="B107" s="46" t="s">
        <v>142</v>
      </c>
      <c r="C107" s="36" t="s">
        <v>232</v>
      </c>
      <c r="D107" s="101" t="s">
        <v>13</v>
      </c>
      <c r="E107" s="37">
        <v>940</v>
      </c>
      <c r="F107" s="37">
        <v>16534</v>
      </c>
      <c r="G107" s="38">
        <v>146573.91</v>
      </c>
      <c r="H107" s="4">
        <v>2976.12</v>
      </c>
      <c r="I107" s="4">
        <v>25793.040000000001</v>
      </c>
      <c r="J107" s="8">
        <v>48857.97</v>
      </c>
      <c r="K107" s="42" t="s">
        <v>168</v>
      </c>
      <c r="L107" s="96" t="s">
        <v>152</v>
      </c>
    </row>
    <row r="108" spans="1:12" ht="21" x14ac:dyDescent="0.25">
      <c r="A108" s="37">
        <v>31</v>
      </c>
      <c r="B108" s="46" t="s">
        <v>145</v>
      </c>
      <c r="C108" s="36" t="s">
        <v>242</v>
      </c>
      <c r="D108" s="101" t="s">
        <v>17</v>
      </c>
      <c r="E108" s="37">
        <v>1083</v>
      </c>
      <c r="F108" s="37">
        <v>18980</v>
      </c>
      <c r="G108" s="38">
        <v>168257.7</v>
      </c>
      <c r="H108" s="4">
        <v>3416.4</v>
      </c>
      <c r="I108" s="4">
        <v>29608.799999999999</v>
      </c>
      <c r="J108" s="8">
        <v>56085.9</v>
      </c>
      <c r="K108" s="42" t="s">
        <v>168</v>
      </c>
      <c r="L108" s="96" t="s">
        <v>152</v>
      </c>
    </row>
    <row r="109" spans="1:12" ht="19.5" x14ac:dyDescent="0.25">
      <c r="A109" s="37">
        <v>32</v>
      </c>
      <c r="B109" s="36" t="s">
        <v>70</v>
      </c>
      <c r="C109" s="36" t="s">
        <v>71</v>
      </c>
      <c r="D109" s="101" t="s">
        <v>45</v>
      </c>
      <c r="E109" s="37">
        <v>696</v>
      </c>
      <c r="F109" s="37">
        <v>11806</v>
      </c>
      <c r="G109" s="38">
        <v>104660.2</v>
      </c>
      <c r="H109" s="4">
        <v>2125.08</v>
      </c>
      <c r="I109" s="4">
        <v>18417.462</v>
      </c>
      <c r="J109" s="8">
        <v>34886.730000000003</v>
      </c>
      <c r="K109" s="42" t="s">
        <v>168</v>
      </c>
      <c r="L109" s="3" t="s">
        <v>24</v>
      </c>
    </row>
    <row r="110" spans="1:12" ht="24.75" x14ac:dyDescent="0.25">
      <c r="A110" s="37">
        <v>33</v>
      </c>
      <c r="B110" s="46" t="s">
        <v>156</v>
      </c>
      <c r="C110" s="46" t="s">
        <v>232</v>
      </c>
      <c r="D110" s="60" t="s">
        <v>131</v>
      </c>
      <c r="E110" s="26">
        <v>1435</v>
      </c>
      <c r="F110" s="26">
        <v>26395</v>
      </c>
      <c r="G110" s="32">
        <v>233991.67999999999</v>
      </c>
      <c r="H110" s="4">
        <v>4751.0999999999995</v>
      </c>
      <c r="I110" s="4">
        <v>41176.200000000004</v>
      </c>
      <c r="J110" s="8">
        <v>77997.23</v>
      </c>
      <c r="K110" s="42" t="s">
        <v>168</v>
      </c>
      <c r="L110" s="96" t="s">
        <v>165</v>
      </c>
    </row>
    <row r="111" spans="1:12" ht="19.5" x14ac:dyDescent="0.25">
      <c r="A111" s="37">
        <v>34</v>
      </c>
      <c r="B111" s="36" t="s">
        <v>69</v>
      </c>
      <c r="C111" s="36" t="s">
        <v>58</v>
      </c>
      <c r="D111" s="101" t="s">
        <v>45</v>
      </c>
      <c r="E111" s="37">
        <v>50</v>
      </c>
      <c r="F111" s="37">
        <v>856</v>
      </c>
      <c r="G111" s="38">
        <v>7587.9</v>
      </c>
      <c r="H111" s="4">
        <v>154.07999999999998</v>
      </c>
      <c r="I111" s="4">
        <v>1335.3600000000001</v>
      </c>
      <c r="J111" s="8">
        <v>2529.48</v>
      </c>
      <c r="K111" s="42" t="s">
        <v>168</v>
      </c>
      <c r="L111" s="3" t="s">
        <v>24</v>
      </c>
    </row>
    <row r="112" spans="1:12" ht="19.5" x14ac:dyDescent="0.25">
      <c r="A112" s="37">
        <v>35</v>
      </c>
      <c r="B112" s="36" t="s">
        <v>252</v>
      </c>
      <c r="C112" s="36" t="s">
        <v>46</v>
      </c>
      <c r="D112" s="101" t="s">
        <v>45</v>
      </c>
      <c r="E112" s="37">
        <v>2312</v>
      </c>
      <c r="F112" s="37">
        <v>39264</v>
      </c>
      <c r="G112" s="38">
        <v>348075.36</v>
      </c>
      <c r="H112" s="4">
        <v>7067.5199999999995</v>
      </c>
      <c r="I112" s="4">
        <v>61251.942000000003</v>
      </c>
      <c r="J112" s="8">
        <v>116025.12</v>
      </c>
      <c r="K112" s="42" t="s">
        <v>168</v>
      </c>
      <c r="L112" s="3" t="s">
        <v>24</v>
      </c>
    </row>
    <row r="113" spans="1:12" ht="19.5" x14ac:dyDescent="0.25">
      <c r="A113" s="37">
        <v>36</v>
      </c>
      <c r="B113" s="36" t="s">
        <v>59</v>
      </c>
      <c r="C113" s="36" t="s">
        <v>60</v>
      </c>
      <c r="D113" s="101" t="s">
        <v>45</v>
      </c>
      <c r="E113" s="37">
        <v>81</v>
      </c>
      <c r="F113" s="37">
        <v>1386</v>
      </c>
      <c r="G113" s="38">
        <v>12286.89</v>
      </c>
      <c r="H113" s="4">
        <v>249.48</v>
      </c>
      <c r="I113" s="4">
        <v>2162.16</v>
      </c>
      <c r="J113" s="8">
        <v>4095.63</v>
      </c>
      <c r="K113" s="42" t="s">
        <v>168</v>
      </c>
      <c r="L113" s="3" t="s">
        <v>24</v>
      </c>
    </row>
    <row r="114" spans="1:12" ht="21" x14ac:dyDescent="0.25">
      <c r="A114" s="37">
        <v>37</v>
      </c>
      <c r="B114" s="46" t="s">
        <v>154</v>
      </c>
      <c r="C114" s="46" t="s">
        <v>243</v>
      </c>
      <c r="D114" s="60" t="s">
        <v>131</v>
      </c>
      <c r="E114" s="49">
        <v>1526</v>
      </c>
      <c r="F114" s="49">
        <v>28215</v>
      </c>
      <c r="G114" s="50">
        <v>250125.98</v>
      </c>
      <c r="H114" s="4">
        <v>5078.7</v>
      </c>
      <c r="I114" s="4">
        <v>44015.4</v>
      </c>
      <c r="J114" s="8">
        <v>83375.33</v>
      </c>
      <c r="K114" s="42" t="s">
        <v>168</v>
      </c>
      <c r="L114" s="96" t="s">
        <v>165</v>
      </c>
    </row>
    <row r="115" spans="1:12" ht="24.75" x14ac:dyDescent="0.25">
      <c r="A115" s="37">
        <v>38</v>
      </c>
      <c r="B115" s="46" t="s">
        <v>15</v>
      </c>
      <c r="C115" s="46" t="s">
        <v>14</v>
      </c>
      <c r="D115" s="100" t="s">
        <v>13</v>
      </c>
      <c r="E115" s="26">
        <v>485</v>
      </c>
      <c r="F115" s="26">
        <v>8506</v>
      </c>
      <c r="G115" s="32">
        <v>75406.34</v>
      </c>
      <c r="H115" s="4">
        <v>1531.08</v>
      </c>
      <c r="I115" s="4">
        <v>13269.36</v>
      </c>
      <c r="J115" s="8">
        <v>25134.574999999997</v>
      </c>
      <c r="K115" s="42" t="s">
        <v>168</v>
      </c>
      <c r="L115" s="3" t="s">
        <v>24</v>
      </c>
    </row>
    <row r="116" spans="1:12" ht="19.5" x14ac:dyDescent="0.25">
      <c r="A116" s="37">
        <v>39</v>
      </c>
      <c r="B116" s="36" t="s">
        <v>68</v>
      </c>
      <c r="C116" s="36" t="s">
        <v>58</v>
      </c>
      <c r="D116" s="101" t="s">
        <v>45</v>
      </c>
      <c r="E116" s="37">
        <v>145</v>
      </c>
      <c r="F116" s="37">
        <v>2483</v>
      </c>
      <c r="G116" s="38">
        <v>22011.8</v>
      </c>
      <c r="H116" s="4">
        <v>446.94</v>
      </c>
      <c r="I116" s="4">
        <v>3873.48</v>
      </c>
      <c r="J116" s="8">
        <v>7337.26</v>
      </c>
      <c r="K116" s="42" t="s">
        <v>168</v>
      </c>
      <c r="L116" s="3" t="s">
        <v>24</v>
      </c>
    </row>
    <row r="117" spans="1:12" ht="21" x14ac:dyDescent="0.25">
      <c r="A117" s="37">
        <v>40</v>
      </c>
      <c r="B117" s="46" t="s">
        <v>147</v>
      </c>
      <c r="C117" s="36" t="s">
        <v>242</v>
      </c>
      <c r="D117" s="101" t="s">
        <v>17</v>
      </c>
      <c r="E117" s="37">
        <v>1312</v>
      </c>
      <c r="F117" s="37">
        <v>22811</v>
      </c>
      <c r="G117" s="38">
        <v>202219.51999999999</v>
      </c>
      <c r="H117" s="4">
        <v>4105.9799999999996</v>
      </c>
      <c r="I117" s="4">
        <v>35585.160000000003</v>
      </c>
      <c r="J117" s="8">
        <v>67406.509999999995</v>
      </c>
      <c r="K117" s="42" t="s">
        <v>168</v>
      </c>
      <c r="L117" s="96" t="s">
        <v>152</v>
      </c>
    </row>
    <row r="118" spans="1:12" ht="21" x14ac:dyDescent="0.25">
      <c r="A118" s="37">
        <v>41</v>
      </c>
      <c r="B118" s="46" t="s">
        <v>149</v>
      </c>
      <c r="C118" s="36" t="s">
        <v>232</v>
      </c>
      <c r="D118" s="101" t="s">
        <v>17</v>
      </c>
      <c r="E118" s="37">
        <v>998</v>
      </c>
      <c r="F118" s="37">
        <v>17474</v>
      </c>
      <c r="G118" s="38">
        <v>154907.01</v>
      </c>
      <c r="H118" s="4">
        <v>3145.3199999999997</v>
      </c>
      <c r="I118" s="4">
        <v>27259.440000000002</v>
      </c>
      <c r="J118" s="8">
        <v>51635.67</v>
      </c>
      <c r="K118" s="42" t="s">
        <v>168</v>
      </c>
      <c r="L118" s="96" t="s">
        <v>152</v>
      </c>
    </row>
    <row r="119" spans="1:12" ht="19.5" x14ac:dyDescent="0.25">
      <c r="A119" s="37">
        <v>42</v>
      </c>
      <c r="B119" s="36" t="s">
        <v>273</v>
      </c>
      <c r="C119" s="36" t="s">
        <v>44</v>
      </c>
      <c r="D119" s="101" t="s">
        <v>45</v>
      </c>
      <c r="E119" s="37">
        <v>713</v>
      </c>
      <c r="F119" s="37">
        <v>12068</v>
      </c>
      <c r="G119" s="38">
        <v>106982.82</v>
      </c>
      <c r="H119" s="4">
        <v>2172.2399999999998</v>
      </c>
      <c r="I119" s="4">
        <v>18826.080000000002</v>
      </c>
      <c r="J119" s="8">
        <v>35660.94</v>
      </c>
      <c r="K119" s="42" t="s">
        <v>168</v>
      </c>
      <c r="L119" s="3" t="s">
        <v>24</v>
      </c>
    </row>
    <row r="120" spans="1:12" ht="19.5" x14ac:dyDescent="0.25">
      <c r="A120" s="37">
        <v>43</v>
      </c>
      <c r="B120" s="36" t="s">
        <v>249</v>
      </c>
      <c r="C120" s="36" t="s">
        <v>47</v>
      </c>
      <c r="D120" s="101" t="s">
        <v>45</v>
      </c>
      <c r="E120" s="37">
        <v>783</v>
      </c>
      <c r="F120" s="37">
        <v>13565</v>
      </c>
      <c r="G120" s="38">
        <v>120253.73</v>
      </c>
      <c r="H120" s="4">
        <v>2441.6999999999998</v>
      </c>
      <c r="I120" s="4">
        <v>21161.502</v>
      </c>
      <c r="J120" s="8">
        <v>40084.58</v>
      </c>
      <c r="K120" s="42" t="s">
        <v>168</v>
      </c>
      <c r="L120" s="3" t="s">
        <v>24</v>
      </c>
    </row>
    <row r="121" spans="1:12" ht="24.75" x14ac:dyDescent="0.25">
      <c r="A121" s="37">
        <v>44</v>
      </c>
      <c r="B121" s="64" t="s">
        <v>271</v>
      </c>
      <c r="C121" s="64" t="s">
        <v>231</v>
      </c>
      <c r="D121" s="105" t="s">
        <v>137</v>
      </c>
      <c r="E121" s="26">
        <v>357</v>
      </c>
      <c r="F121" s="26">
        <v>6117</v>
      </c>
      <c r="G121" s="32">
        <v>54227.21</v>
      </c>
      <c r="H121" s="4">
        <v>1101.06</v>
      </c>
      <c r="I121" s="4">
        <v>9542.6220000000012</v>
      </c>
      <c r="J121" s="8">
        <v>18075.735000000001</v>
      </c>
      <c r="K121" s="42" t="s">
        <v>168</v>
      </c>
      <c r="L121" s="3" t="s">
        <v>136</v>
      </c>
    </row>
    <row r="122" spans="1:12" ht="21" x14ac:dyDescent="0.25">
      <c r="A122" s="37">
        <v>45</v>
      </c>
      <c r="B122" s="46" t="s">
        <v>272</v>
      </c>
      <c r="C122" s="36" t="s">
        <v>229</v>
      </c>
      <c r="D122" s="101" t="s">
        <v>17</v>
      </c>
      <c r="E122" s="37">
        <v>369</v>
      </c>
      <c r="F122" s="37">
        <v>6477</v>
      </c>
      <c r="G122" s="38">
        <v>57418.61</v>
      </c>
      <c r="H122" s="4">
        <v>1165.8599999999999</v>
      </c>
      <c r="I122" s="4">
        <v>10104.320000000002</v>
      </c>
      <c r="J122" s="8">
        <v>19139.54</v>
      </c>
      <c r="K122" s="42" t="s">
        <v>168</v>
      </c>
      <c r="L122" s="96" t="s">
        <v>152</v>
      </c>
    </row>
    <row r="123" spans="1:12" x14ac:dyDescent="0.25">
      <c r="A123" s="6"/>
      <c r="B123" s="6"/>
      <c r="C123" s="6"/>
      <c r="D123" s="106" t="s">
        <v>37</v>
      </c>
      <c r="E123" s="45">
        <f t="shared" ref="E123:J123" si="2">SUM(E78:E122)</f>
        <v>34310</v>
      </c>
      <c r="F123" s="45">
        <f t="shared" si="2"/>
        <v>599200</v>
      </c>
      <c r="G123" s="129">
        <f t="shared" si="2"/>
        <v>5311908.58</v>
      </c>
      <c r="H123" s="126">
        <f t="shared" si="2"/>
        <v>107855.99999999999</v>
      </c>
      <c r="I123" s="126">
        <f t="shared" si="2"/>
        <v>934754.52599999995</v>
      </c>
      <c r="J123" s="126">
        <f t="shared" si="2"/>
        <v>1770735.4</v>
      </c>
      <c r="K123" s="6"/>
      <c r="L123" s="6"/>
    </row>
    <row r="124" spans="1:12" x14ac:dyDescent="0.25">
      <c r="A124" t="s">
        <v>169</v>
      </c>
      <c r="C124" s="113" t="s">
        <v>268</v>
      </c>
    </row>
    <row r="125" spans="1:12" ht="63" x14ac:dyDescent="0.25">
      <c r="A125" s="21" t="s">
        <v>0</v>
      </c>
      <c r="B125" s="2" t="s">
        <v>1</v>
      </c>
      <c r="C125" s="2" t="s">
        <v>2</v>
      </c>
      <c r="D125" s="100" t="s">
        <v>3</v>
      </c>
      <c r="E125" s="2" t="s">
        <v>4</v>
      </c>
      <c r="F125" s="2" t="s">
        <v>5</v>
      </c>
      <c r="G125" s="2" t="s">
        <v>6</v>
      </c>
      <c r="H125" s="1" t="s">
        <v>19</v>
      </c>
      <c r="I125" s="2" t="s">
        <v>20</v>
      </c>
      <c r="J125" s="2" t="s">
        <v>21</v>
      </c>
      <c r="K125" s="2" t="s">
        <v>22</v>
      </c>
      <c r="L125" s="100" t="s">
        <v>23</v>
      </c>
    </row>
    <row r="126" spans="1:12" ht="19.5" x14ac:dyDescent="0.25">
      <c r="A126" s="37">
        <v>1</v>
      </c>
      <c r="B126" s="36" t="s">
        <v>290</v>
      </c>
      <c r="C126" s="36" t="s">
        <v>52</v>
      </c>
      <c r="D126" s="101" t="s">
        <v>49</v>
      </c>
      <c r="E126" s="37">
        <v>137</v>
      </c>
      <c r="F126" s="37">
        <v>2414</v>
      </c>
      <c r="G126" s="38">
        <v>21400.11</v>
      </c>
      <c r="H126" s="4">
        <v>434.52</v>
      </c>
      <c r="I126" s="4">
        <v>3765.84</v>
      </c>
      <c r="J126" s="8">
        <v>7133.37</v>
      </c>
      <c r="K126" s="42" t="s">
        <v>169</v>
      </c>
      <c r="L126" s="54" t="s">
        <v>24</v>
      </c>
    </row>
    <row r="127" spans="1:12" ht="24.75" x14ac:dyDescent="0.5">
      <c r="A127" s="37">
        <v>2</v>
      </c>
      <c r="B127" s="64" t="s">
        <v>66</v>
      </c>
      <c r="C127" s="64" t="s">
        <v>238</v>
      </c>
      <c r="D127" s="105" t="s">
        <v>49</v>
      </c>
      <c r="E127" s="26">
        <v>434</v>
      </c>
      <c r="F127" s="26">
        <v>7484</v>
      </c>
      <c r="G127" s="32">
        <v>66345.66</v>
      </c>
      <c r="H127" s="4">
        <v>1347.12</v>
      </c>
      <c r="I127" s="4">
        <v>11675.142000000002</v>
      </c>
      <c r="J127" s="8">
        <v>22115.22</v>
      </c>
      <c r="K127" s="42" t="s">
        <v>169</v>
      </c>
      <c r="L127" s="65" t="s">
        <v>136</v>
      </c>
    </row>
    <row r="128" spans="1:12" ht="21" x14ac:dyDescent="0.25">
      <c r="A128" s="37">
        <v>3</v>
      </c>
      <c r="B128" s="36" t="s">
        <v>81</v>
      </c>
      <c r="C128" s="13" t="s">
        <v>82</v>
      </c>
      <c r="D128" s="101" t="s">
        <v>205</v>
      </c>
      <c r="E128" s="37">
        <v>80</v>
      </c>
      <c r="F128" s="37">
        <v>1248</v>
      </c>
      <c r="G128" s="37">
        <v>11064</v>
      </c>
      <c r="H128" s="4">
        <v>225.27799999999999</v>
      </c>
      <c r="I128" s="4">
        <v>1946.97</v>
      </c>
      <c r="J128" s="8">
        <v>3688</v>
      </c>
      <c r="K128" s="42" t="s">
        <v>169</v>
      </c>
      <c r="L128" s="29" t="s">
        <v>25</v>
      </c>
    </row>
    <row r="129" spans="1:12" ht="19.5" x14ac:dyDescent="0.25">
      <c r="A129" s="37">
        <v>4</v>
      </c>
      <c r="B129" s="36" t="s">
        <v>289</v>
      </c>
      <c r="C129" s="36" t="s">
        <v>48</v>
      </c>
      <c r="D129" s="101" t="s">
        <v>49</v>
      </c>
      <c r="E129" s="37">
        <v>657</v>
      </c>
      <c r="F129" s="37">
        <v>11430</v>
      </c>
      <c r="G129" s="38">
        <v>101326.98</v>
      </c>
      <c r="H129" s="4">
        <v>2057.4</v>
      </c>
      <c r="I129" s="4">
        <v>17830.901999999998</v>
      </c>
      <c r="J129" s="8">
        <v>33775.65</v>
      </c>
      <c r="K129" s="42" t="s">
        <v>169</v>
      </c>
      <c r="L129" s="54" t="s">
        <v>24</v>
      </c>
    </row>
    <row r="130" spans="1:12" ht="19.5" x14ac:dyDescent="0.25">
      <c r="A130" s="37">
        <v>5</v>
      </c>
      <c r="B130" s="36" t="s">
        <v>288</v>
      </c>
      <c r="C130" s="36" t="s">
        <v>48</v>
      </c>
      <c r="D130" s="101" t="s">
        <v>49</v>
      </c>
      <c r="E130" s="37">
        <v>520</v>
      </c>
      <c r="F130" s="37">
        <v>9108</v>
      </c>
      <c r="G130" s="38">
        <v>80742.42</v>
      </c>
      <c r="H130" s="4">
        <v>1639.4399999999998</v>
      </c>
      <c r="I130" s="4">
        <v>14208.480000000001</v>
      </c>
      <c r="J130" s="8">
        <v>26914.14</v>
      </c>
      <c r="K130" s="42" t="s">
        <v>169</v>
      </c>
      <c r="L130" s="54" t="s">
        <v>24</v>
      </c>
    </row>
    <row r="131" spans="1:12" ht="24.75" x14ac:dyDescent="0.5">
      <c r="A131" s="37">
        <v>6</v>
      </c>
      <c r="B131" s="64" t="s">
        <v>282</v>
      </c>
      <c r="C131" s="64" t="s">
        <v>235</v>
      </c>
      <c r="D131" s="105" t="s">
        <v>49</v>
      </c>
      <c r="E131" s="26">
        <v>166</v>
      </c>
      <c r="F131" s="26">
        <v>2891</v>
      </c>
      <c r="G131" s="32">
        <v>25628.720000000001</v>
      </c>
      <c r="H131" s="4">
        <v>520.38</v>
      </c>
      <c r="I131" s="4">
        <v>4510.0619999999999</v>
      </c>
      <c r="J131" s="8">
        <v>8542.91</v>
      </c>
      <c r="K131" s="42" t="s">
        <v>169</v>
      </c>
      <c r="L131" s="65" t="s">
        <v>136</v>
      </c>
    </row>
    <row r="132" spans="1:12" ht="19.5" x14ac:dyDescent="0.25">
      <c r="A132" s="37">
        <v>7</v>
      </c>
      <c r="B132" s="36" t="s">
        <v>281</v>
      </c>
      <c r="C132" s="36" t="s">
        <v>53</v>
      </c>
      <c r="D132" s="101" t="s">
        <v>49</v>
      </c>
      <c r="E132" s="37">
        <v>467</v>
      </c>
      <c r="F132" s="37">
        <v>8113</v>
      </c>
      <c r="G132" s="38">
        <v>71921.75</v>
      </c>
      <c r="H132" s="4">
        <v>1460.34</v>
      </c>
      <c r="I132" s="4">
        <v>12656.382000000001</v>
      </c>
      <c r="J132" s="8">
        <v>23973.920000000002</v>
      </c>
      <c r="K132" s="42" t="s">
        <v>169</v>
      </c>
      <c r="L132" s="54" t="s">
        <v>24</v>
      </c>
    </row>
    <row r="133" spans="1:12" ht="19.5" x14ac:dyDescent="0.25">
      <c r="A133" s="37">
        <v>8</v>
      </c>
      <c r="B133" s="36" t="s">
        <v>287</v>
      </c>
      <c r="C133" s="36" t="s">
        <v>48</v>
      </c>
      <c r="D133" s="101" t="s">
        <v>49</v>
      </c>
      <c r="E133" s="37">
        <v>134</v>
      </c>
      <c r="F133" s="37">
        <v>2360</v>
      </c>
      <c r="G133" s="38">
        <v>20921.400000000001</v>
      </c>
      <c r="H133" s="4">
        <v>424.8</v>
      </c>
      <c r="I133" s="4">
        <v>3681.6</v>
      </c>
      <c r="J133" s="8">
        <v>6973.8</v>
      </c>
      <c r="K133" s="42" t="s">
        <v>169</v>
      </c>
      <c r="L133" s="54" t="s">
        <v>24</v>
      </c>
    </row>
    <row r="134" spans="1:12" ht="24.75" x14ac:dyDescent="0.5">
      <c r="A134" s="37">
        <v>9</v>
      </c>
      <c r="B134" s="64" t="s">
        <v>280</v>
      </c>
      <c r="C134" s="64" t="s">
        <v>238</v>
      </c>
      <c r="D134" s="105" t="s">
        <v>49</v>
      </c>
      <c r="E134" s="26">
        <v>225</v>
      </c>
      <c r="F134" s="26">
        <v>3844</v>
      </c>
      <c r="G134" s="32">
        <v>34077.06</v>
      </c>
      <c r="H134" s="4">
        <v>691.92</v>
      </c>
      <c r="I134" s="4">
        <v>5996.7420000000002</v>
      </c>
      <c r="J134" s="8">
        <v>11359.02</v>
      </c>
      <c r="K134" s="42" t="s">
        <v>169</v>
      </c>
      <c r="L134" s="65" t="s">
        <v>136</v>
      </c>
    </row>
    <row r="135" spans="1:12" ht="24.75" x14ac:dyDescent="0.5">
      <c r="A135" s="37">
        <v>10</v>
      </c>
      <c r="B135" s="64" t="s">
        <v>55</v>
      </c>
      <c r="C135" s="64" t="s">
        <v>239</v>
      </c>
      <c r="D135" s="105" t="s">
        <v>49</v>
      </c>
      <c r="E135" s="26">
        <v>1352</v>
      </c>
      <c r="F135" s="26">
        <v>23359</v>
      </c>
      <c r="G135" s="32">
        <v>207077.53</v>
      </c>
      <c r="H135" s="4">
        <v>4204.62</v>
      </c>
      <c r="I135" s="4">
        <v>36440.142000000007</v>
      </c>
      <c r="J135" s="8">
        <v>69025.850000000006</v>
      </c>
      <c r="K135" s="42" t="s">
        <v>169</v>
      </c>
      <c r="L135" s="65" t="s">
        <v>136</v>
      </c>
    </row>
    <row r="136" spans="1:12" ht="19.5" x14ac:dyDescent="0.25">
      <c r="A136" s="37">
        <v>11</v>
      </c>
      <c r="B136" s="36" t="s">
        <v>286</v>
      </c>
      <c r="C136" s="36" t="s">
        <v>50</v>
      </c>
      <c r="D136" s="101" t="s">
        <v>49</v>
      </c>
      <c r="E136" s="37">
        <v>323</v>
      </c>
      <c r="F136" s="37">
        <v>5649</v>
      </c>
      <c r="G136" s="38">
        <v>50078.38</v>
      </c>
      <c r="H136" s="4">
        <v>1016.8199999999999</v>
      </c>
      <c r="I136" s="4">
        <v>8812.44</v>
      </c>
      <c r="J136" s="8">
        <v>16692.8</v>
      </c>
      <c r="K136" s="42" t="s">
        <v>169</v>
      </c>
      <c r="L136" s="54" t="s">
        <v>24</v>
      </c>
    </row>
    <row r="137" spans="1:12" ht="19.5" x14ac:dyDescent="0.25">
      <c r="A137" s="37">
        <v>12</v>
      </c>
      <c r="B137" s="36" t="s">
        <v>285</v>
      </c>
      <c r="C137" s="36" t="s">
        <v>51</v>
      </c>
      <c r="D137" s="101" t="s">
        <v>49</v>
      </c>
      <c r="E137" s="37">
        <v>543</v>
      </c>
      <c r="F137" s="37">
        <v>9440</v>
      </c>
      <c r="G137" s="38">
        <v>83685.600000000006</v>
      </c>
      <c r="H137" s="4">
        <v>1699.2</v>
      </c>
      <c r="I137" s="4">
        <v>14726.4</v>
      </c>
      <c r="J137" s="8">
        <v>27895.200000000001</v>
      </c>
      <c r="K137" s="42" t="s">
        <v>169</v>
      </c>
      <c r="L137" s="54" t="s">
        <v>24</v>
      </c>
    </row>
    <row r="138" spans="1:12" ht="24.75" x14ac:dyDescent="0.5">
      <c r="A138" s="37">
        <v>13</v>
      </c>
      <c r="B138" s="64" t="s">
        <v>247</v>
      </c>
      <c r="C138" s="64" t="s">
        <v>237</v>
      </c>
      <c r="D138" s="105" t="s">
        <v>49</v>
      </c>
      <c r="E138" s="26">
        <v>380</v>
      </c>
      <c r="F138" s="26">
        <v>6464</v>
      </c>
      <c r="G138" s="32">
        <v>57303.360000000001</v>
      </c>
      <c r="H138" s="4">
        <v>1163.52</v>
      </c>
      <c r="I138" s="4">
        <v>10083.942000000001</v>
      </c>
      <c r="J138" s="8">
        <v>19101.12</v>
      </c>
      <c r="K138" s="42" t="s">
        <v>169</v>
      </c>
      <c r="L138" s="65" t="s">
        <v>136</v>
      </c>
    </row>
    <row r="139" spans="1:12" ht="24.75" x14ac:dyDescent="0.5">
      <c r="A139" s="37">
        <v>14</v>
      </c>
      <c r="B139" s="64" t="s">
        <v>139</v>
      </c>
      <c r="C139" s="64" t="s">
        <v>237</v>
      </c>
      <c r="D139" s="105" t="s">
        <v>49</v>
      </c>
      <c r="E139" s="26">
        <v>315</v>
      </c>
      <c r="F139" s="26">
        <v>5412</v>
      </c>
      <c r="G139" s="32">
        <v>47977.38</v>
      </c>
      <c r="H139" s="4">
        <v>974.16</v>
      </c>
      <c r="I139" s="4">
        <v>8442.8220000000019</v>
      </c>
      <c r="J139" s="8">
        <v>15992.46</v>
      </c>
      <c r="K139" s="42" t="s">
        <v>169</v>
      </c>
      <c r="L139" s="65" t="s">
        <v>136</v>
      </c>
    </row>
    <row r="140" spans="1:12" ht="19.5" x14ac:dyDescent="0.25">
      <c r="A140" s="37">
        <v>15</v>
      </c>
      <c r="B140" s="36" t="s">
        <v>284</v>
      </c>
      <c r="C140" s="36" t="s">
        <v>52</v>
      </c>
      <c r="D140" s="101" t="s">
        <v>49</v>
      </c>
      <c r="E140" s="37">
        <v>875</v>
      </c>
      <c r="F140" s="37">
        <v>15360</v>
      </c>
      <c r="G140" s="38">
        <v>136166.39999999999</v>
      </c>
      <c r="H140" s="4">
        <v>2764.7999999999997</v>
      </c>
      <c r="I140" s="4">
        <v>23961.600000000002</v>
      </c>
      <c r="J140" s="8">
        <v>45388.800000000003</v>
      </c>
      <c r="K140" s="42" t="s">
        <v>169</v>
      </c>
      <c r="L140" s="54" t="s">
        <v>24</v>
      </c>
    </row>
    <row r="141" spans="1:12" ht="24.75" x14ac:dyDescent="0.5">
      <c r="A141" s="37">
        <v>16</v>
      </c>
      <c r="B141" s="36" t="s">
        <v>279</v>
      </c>
      <c r="C141" s="64" t="s">
        <v>237</v>
      </c>
      <c r="D141" s="105" t="s">
        <v>49</v>
      </c>
      <c r="E141" s="26">
        <v>916</v>
      </c>
      <c r="F141" s="26">
        <v>15994</v>
      </c>
      <c r="G141" s="32">
        <v>141786.81</v>
      </c>
      <c r="H141" s="4">
        <v>2878.92</v>
      </c>
      <c r="I141" s="4">
        <v>24950.741999999998</v>
      </c>
      <c r="J141" s="8">
        <v>47262.27</v>
      </c>
      <c r="K141" s="42" t="s">
        <v>169</v>
      </c>
      <c r="L141" s="65" t="s">
        <v>136</v>
      </c>
    </row>
    <row r="142" spans="1:12" ht="24.75" x14ac:dyDescent="0.5">
      <c r="A142" s="37">
        <v>17</v>
      </c>
      <c r="B142" s="64" t="s">
        <v>283</v>
      </c>
      <c r="C142" s="64" t="s">
        <v>235</v>
      </c>
      <c r="D142" s="105" t="s">
        <v>49</v>
      </c>
      <c r="E142" s="26">
        <v>102</v>
      </c>
      <c r="F142" s="26">
        <v>1766</v>
      </c>
      <c r="G142" s="32">
        <v>15655.59</v>
      </c>
      <c r="H142" s="4">
        <v>317.88</v>
      </c>
      <c r="I142" s="4">
        <v>2755.0619999999999</v>
      </c>
      <c r="J142" s="8">
        <v>5218.53</v>
      </c>
      <c r="K142" s="42" t="s">
        <v>169</v>
      </c>
      <c r="L142" s="65" t="s">
        <v>136</v>
      </c>
    </row>
    <row r="143" spans="1:12" ht="24.75" x14ac:dyDescent="0.5">
      <c r="A143" s="37">
        <v>18</v>
      </c>
      <c r="B143" s="64" t="s">
        <v>278</v>
      </c>
      <c r="C143" s="64" t="s">
        <v>236</v>
      </c>
      <c r="D143" s="105" t="s">
        <v>49</v>
      </c>
      <c r="E143" s="26">
        <v>220</v>
      </c>
      <c r="F143" s="26">
        <v>3811</v>
      </c>
      <c r="G143" s="32">
        <v>33784.519999999997</v>
      </c>
      <c r="H143" s="4">
        <v>685.98</v>
      </c>
      <c r="I143" s="4">
        <v>5945.2619999999997</v>
      </c>
      <c r="J143" s="8">
        <v>11261.51</v>
      </c>
      <c r="K143" s="42" t="s">
        <v>169</v>
      </c>
      <c r="L143" s="65" t="s">
        <v>136</v>
      </c>
    </row>
    <row r="144" spans="1:12" x14ac:dyDescent="0.25">
      <c r="A144" s="6"/>
      <c r="B144" s="6"/>
      <c r="C144" s="6"/>
      <c r="D144" s="106" t="s">
        <v>37</v>
      </c>
      <c r="E144" s="45">
        <f t="shared" ref="E144:J144" si="3">SUM(E126:E143)</f>
        <v>7846</v>
      </c>
      <c r="F144" s="45">
        <f t="shared" si="3"/>
        <v>136147</v>
      </c>
      <c r="G144" s="129">
        <f t="shared" si="3"/>
        <v>1206943.6700000002</v>
      </c>
      <c r="H144" s="126">
        <f t="shared" si="3"/>
        <v>24507.097999999998</v>
      </c>
      <c r="I144" s="126">
        <f t="shared" si="3"/>
        <v>212390.53200000004</v>
      </c>
      <c r="J144" s="126">
        <f t="shared" si="3"/>
        <v>402314.57000000007</v>
      </c>
      <c r="K144" s="6"/>
      <c r="L144" s="6"/>
    </row>
    <row r="145" spans="1:13" x14ac:dyDescent="0.25">
      <c r="A145" t="s">
        <v>170</v>
      </c>
    </row>
    <row r="146" spans="1:13" ht="63" x14ac:dyDescent="0.25">
      <c r="A146" s="21" t="s">
        <v>0</v>
      </c>
      <c r="B146" s="2" t="s">
        <v>1</v>
      </c>
      <c r="C146" s="2" t="s">
        <v>2</v>
      </c>
      <c r="D146" s="47" t="s">
        <v>3</v>
      </c>
      <c r="E146" s="2" t="s">
        <v>4</v>
      </c>
      <c r="F146" s="2" t="s">
        <v>5</v>
      </c>
      <c r="G146" s="2" t="s">
        <v>6</v>
      </c>
      <c r="H146" s="1" t="s">
        <v>19</v>
      </c>
      <c r="I146" s="2" t="s">
        <v>20</v>
      </c>
      <c r="J146" s="2" t="s">
        <v>21</v>
      </c>
      <c r="K146" s="2" t="s">
        <v>22</v>
      </c>
      <c r="L146" s="100" t="s">
        <v>23</v>
      </c>
    </row>
    <row r="147" spans="1:13" ht="24.75" x14ac:dyDescent="0.5">
      <c r="A147" s="37">
        <v>1</v>
      </c>
      <c r="B147" s="64" t="s">
        <v>291</v>
      </c>
      <c r="C147" s="64" t="s">
        <v>241</v>
      </c>
      <c r="D147" s="64" t="s">
        <v>49</v>
      </c>
      <c r="E147" s="26">
        <v>519</v>
      </c>
      <c r="F147" s="26">
        <v>8920</v>
      </c>
      <c r="G147" s="32">
        <v>79075.8</v>
      </c>
      <c r="H147" s="4">
        <v>1605.6</v>
      </c>
      <c r="I147" s="4">
        <v>13915.302000000001</v>
      </c>
      <c r="J147" s="8">
        <v>26358.6</v>
      </c>
      <c r="K147" s="42" t="s">
        <v>170</v>
      </c>
      <c r="L147" s="65" t="s">
        <v>136</v>
      </c>
    </row>
    <row r="148" spans="1:13" x14ac:dyDescent="0.25">
      <c r="A148" t="s">
        <v>171</v>
      </c>
    </row>
    <row r="149" spans="1:13" ht="63" x14ac:dyDescent="0.25">
      <c r="A149" s="21" t="s">
        <v>0</v>
      </c>
      <c r="B149" s="2" t="s">
        <v>1</v>
      </c>
      <c r="C149" s="2" t="s">
        <v>2</v>
      </c>
      <c r="D149" s="47" t="s">
        <v>3</v>
      </c>
      <c r="E149" s="2" t="s">
        <v>4</v>
      </c>
      <c r="F149" s="2" t="s">
        <v>5</v>
      </c>
      <c r="G149" s="2" t="s">
        <v>6</v>
      </c>
      <c r="H149" s="1" t="s">
        <v>19</v>
      </c>
      <c r="I149" s="2" t="s">
        <v>20</v>
      </c>
      <c r="J149" s="2" t="s">
        <v>21</v>
      </c>
      <c r="K149" s="2" t="s">
        <v>22</v>
      </c>
      <c r="L149" s="100" t="s">
        <v>23</v>
      </c>
    </row>
    <row r="150" spans="1:13" ht="21" x14ac:dyDescent="0.25">
      <c r="A150" s="37">
        <v>4</v>
      </c>
      <c r="B150" s="36" t="s">
        <v>110</v>
      </c>
      <c r="C150" s="36" t="s">
        <v>210</v>
      </c>
      <c r="D150" s="106" t="s">
        <v>211</v>
      </c>
      <c r="E150" s="37">
        <v>500</v>
      </c>
      <c r="F150" s="52">
        <v>8000</v>
      </c>
      <c r="G150" s="37">
        <v>70921</v>
      </c>
      <c r="H150" s="4">
        <v>1440.7260000000001</v>
      </c>
      <c r="I150" s="4">
        <v>12480.463</v>
      </c>
      <c r="J150" s="8">
        <v>23641</v>
      </c>
      <c r="K150" s="42" t="s">
        <v>171</v>
      </c>
      <c r="L150" s="29" t="s">
        <v>25</v>
      </c>
    </row>
    <row r="151" spans="1:13" ht="21" x14ac:dyDescent="0.25">
      <c r="A151" s="49">
        <v>3</v>
      </c>
      <c r="B151" s="46" t="s">
        <v>292</v>
      </c>
      <c r="C151" s="46" t="s">
        <v>122</v>
      </c>
      <c r="D151" s="47" t="s">
        <v>220</v>
      </c>
      <c r="E151" s="49">
        <v>1074</v>
      </c>
      <c r="F151" s="49">
        <v>18258</v>
      </c>
      <c r="G151" s="49">
        <v>164322</v>
      </c>
      <c r="H151" s="4">
        <v>3286.9</v>
      </c>
      <c r="I151" s="4">
        <v>28482.799999999999</v>
      </c>
      <c r="J151" s="8">
        <v>54774</v>
      </c>
      <c r="K151" s="42" t="s">
        <v>171</v>
      </c>
      <c r="L151" s="29" t="s">
        <v>123</v>
      </c>
    </row>
    <row r="152" spans="1:13" ht="21" x14ac:dyDescent="0.25">
      <c r="A152" s="6"/>
      <c r="B152" s="6"/>
      <c r="C152" s="6"/>
      <c r="D152" s="96" t="s">
        <v>37</v>
      </c>
      <c r="E152" s="49">
        <f t="shared" ref="E152:J152" si="4">SUM(E150:E151)</f>
        <v>1574</v>
      </c>
      <c r="F152" s="49">
        <f t="shared" si="4"/>
        <v>26258</v>
      </c>
      <c r="G152" s="49">
        <f t="shared" si="4"/>
        <v>235243</v>
      </c>
      <c r="H152" s="4">
        <f t="shared" si="4"/>
        <v>4727.6260000000002</v>
      </c>
      <c r="I152" s="4">
        <f t="shared" si="4"/>
        <v>40963.262999999999</v>
      </c>
      <c r="J152" s="8">
        <f t="shared" si="4"/>
        <v>78415</v>
      </c>
      <c r="K152" s="6"/>
      <c r="L152" s="6"/>
    </row>
    <row r="153" spans="1:13" x14ac:dyDescent="0.25">
      <c r="A153" t="s">
        <v>172</v>
      </c>
    </row>
    <row r="154" spans="1:13" ht="63" x14ac:dyDescent="0.25">
      <c r="A154" s="21" t="s">
        <v>0</v>
      </c>
      <c r="B154" s="2" t="s">
        <v>1</v>
      </c>
      <c r="C154" s="2" t="s">
        <v>2</v>
      </c>
      <c r="D154" s="47" t="s">
        <v>3</v>
      </c>
      <c r="E154" s="2" t="s">
        <v>4</v>
      </c>
      <c r="F154" s="2" t="s">
        <v>5</v>
      </c>
      <c r="G154" s="2" t="s">
        <v>6</v>
      </c>
      <c r="H154" s="1" t="s">
        <v>19</v>
      </c>
      <c r="I154" s="2" t="s">
        <v>20</v>
      </c>
      <c r="J154" s="2" t="s">
        <v>21</v>
      </c>
      <c r="K154" s="2" t="s">
        <v>22</v>
      </c>
      <c r="L154" s="100" t="s">
        <v>23</v>
      </c>
    </row>
    <row r="155" spans="1:13" ht="21" x14ac:dyDescent="0.25">
      <c r="A155" s="37">
        <v>1</v>
      </c>
      <c r="B155" s="36" t="s">
        <v>107</v>
      </c>
      <c r="C155" s="36" t="s">
        <v>206</v>
      </c>
      <c r="D155" s="36" t="s">
        <v>207</v>
      </c>
      <c r="E155" s="37">
        <v>591</v>
      </c>
      <c r="F155" s="52">
        <v>9751.5</v>
      </c>
      <c r="G155" s="91">
        <v>86448</v>
      </c>
      <c r="H155" s="4">
        <v>1755.9960000000001</v>
      </c>
      <c r="I155" s="4">
        <v>15212.803</v>
      </c>
      <c r="J155" s="8">
        <v>28816</v>
      </c>
      <c r="K155" s="42" t="s">
        <v>172</v>
      </c>
      <c r="L155" s="29" t="s">
        <v>25</v>
      </c>
      <c r="M155" s="95"/>
    </row>
    <row r="156" spans="1:13" ht="21" x14ac:dyDescent="0.25">
      <c r="A156" s="37">
        <v>2</v>
      </c>
      <c r="B156" s="36" t="s">
        <v>108</v>
      </c>
      <c r="C156" s="36" t="s">
        <v>208</v>
      </c>
      <c r="D156" s="36" t="s">
        <v>207</v>
      </c>
      <c r="E156" s="37">
        <v>133</v>
      </c>
      <c r="F156" s="52">
        <v>2241</v>
      </c>
      <c r="G156" s="37">
        <v>19867</v>
      </c>
      <c r="H156" s="4">
        <v>404.10599999999999</v>
      </c>
      <c r="I156" s="4">
        <v>3496.4230000000002</v>
      </c>
      <c r="J156" s="8">
        <v>6623</v>
      </c>
      <c r="K156" s="42" t="s">
        <v>172</v>
      </c>
      <c r="L156" s="29" t="s">
        <v>25</v>
      </c>
      <c r="M156" s="95"/>
    </row>
    <row r="157" spans="1:13" ht="21" x14ac:dyDescent="0.25">
      <c r="A157" s="37">
        <v>3</v>
      </c>
      <c r="B157" s="36" t="s">
        <v>109</v>
      </c>
      <c r="C157" s="36" t="s">
        <v>209</v>
      </c>
      <c r="D157" s="36" t="s">
        <v>207</v>
      </c>
      <c r="E157" s="37">
        <v>454</v>
      </c>
      <c r="F157" s="52">
        <v>8035.8</v>
      </c>
      <c r="G157" s="37">
        <v>71238</v>
      </c>
      <c r="H157" s="4">
        <v>1447.17</v>
      </c>
      <c r="I157" s="4">
        <v>12536.311000000002</v>
      </c>
      <c r="J157" s="8">
        <v>23746</v>
      </c>
      <c r="K157" s="42" t="s">
        <v>172</v>
      </c>
      <c r="L157" s="29" t="s">
        <v>25</v>
      </c>
      <c r="M157" s="95"/>
    </row>
    <row r="158" spans="1:13" x14ac:dyDescent="0.25">
      <c r="A158" s="6"/>
      <c r="B158" s="6"/>
      <c r="C158" s="6"/>
      <c r="D158" s="127"/>
      <c r="E158" s="43">
        <f t="shared" ref="E158:J158" si="5">SUM(E155:E157)</f>
        <v>1178</v>
      </c>
      <c r="F158" s="130">
        <f t="shared" si="5"/>
        <v>20028.3</v>
      </c>
      <c r="G158" s="43">
        <f t="shared" si="5"/>
        <v>177553</v>
      </c>
      <c r="H158" s="126">
        <f t="shared" si="5"/>
        <v>3607.2719999999999</v>
      </c>
      <c r="I158" s="126">
        <f t="shared" si="5"/>
        <v>31245.537</v>
      </c>
      <c r="J158" s="18">
        <f t="shared" si="5"/>
        <v>59185</v>
      </c>
      <c r="K158" s="6"/>
      <c r="L158" s="6"/>
      <c r="M158" s="95"/>
    </row>
  </sheetData>
  <sortState xmlns:xlrd2="http://schemas.microsoft.com/office/spreadsheetml/2017/richdata2" ref="A126:L143">
    <sortCondition descending="1" ref="B126:B143"/>
  </sortState>
  <mergeCells count="1">
    <mergeCell ref="A76:B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पालिका अनुसार खोटो र राजश्व</vt:lpstr>
      <vt:lpstr>मिति अनुसारको  खोटो निकासी</vt:lpstr>
      <vt:lpstr>सा.व.अनुसारको खोटो संकलन विवरण</vt:lpstr>
      <vt:lpstr>पालिका अनुसारको सा.व.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2023-08-28T12:39:24Z</cp:lastPrinted>
  <dcterms:created xsi:type="dcterms:W3CDTF">2023-08-28T04:48:19Z</dcterms:created>
  <dcterms:modified xsi:type="dcterms:W3CDTF">2023-08-29T11:07:42Z</dcterms:modified>
</cp:coreProperties>
</file>